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3-PORTAL DA TRANSPARÊNCIA ATUALIZADO 2026\9-FINANCEIRO\"/>
    </mc:Choice>
  </mc:AlternateContent>
  <xr:revisionPtr revIDLastSave="0" documentId="13_ncr:1_{9F9E67A0-B138-44AC-8CDE-F6ADBDCC6E11}" xr6:coauthVersionLast="47" xr6:coauthVersionMax="47" xr10:uidLastSave="{00000000-0000-0000-0000-000000000000}"/>
  <bookViews>
    <workbookView xWindow="28680" yWindow="2370" windowWidth="20730" windowHeight="11160" tabRatio="500" xr2:uid="{00000000-000D-0000-FFFF-FFFF00000000}"/>
  </bookViews>
  <sheets>
    <sheet name="PLANILHA FINANCEIRA" sheetId="21" r:id="rId1"/>
  </sheets>
  <definedNames>
    <definedName name="_xlnm.Print_Area" localSheetId="0">'PLANILHA FINANCEIRA'!$A$1:$B$119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42" i="21" l="1"/>
  <c r="B47" i="21" s="1"/>
  <c r="B103" i="21"/>
  <c r="B78" i="21"/>
  <c r="B91" i="21"/>
  <c r="B35" i="21"/>
  <c r="B55" i="21"/>
  <c r="B62" i="21"/>
  <c r="B48" i="21" l="1"/>
  <c r="B93" i="21" s="1"/>
  <c r="B82" i="21"/>
  <c r="B83" i="21"/>
</calcChain>
</file>

<file path=xl/sharedStrings.xml><?xml version="1.0" encoding="utf-8"?>
<sst xmlns="http://schemas.openxmlformats.org/spreadsheetml/2006/main" count="92" uniqueCount="80">
  <si>
    <t>Relatório Mensal Comparativo de Recursos Recebidos, Gastos e Devolvidos ao Poder Público</t>
  </si>
  <si>
    <t>PREVISÃO DE REPASSE MENSAL DO CONTRATO DE GESTÃO/ADITIVO - INVESTIMENTO :R$</t>
  </si>
  <si>
    <t>Relatório Financeiro Mensal</t>
  </si>
  <si>
    <t>Em Reais</t>
  </si>
  <si>
    <t xml:space="preserve">1. SALDO BANCÁRIO ANTERIOR  </t>
  </si>
  <si>
    <t>1.1 Caixa</t>
  </si>
  <si>
    <t>1.2 Banco conta movimento  (DETALHAR NÚMERO DA CONTA E FINALIDADE -SE CUSTEIO OU INVESTIMENTO)</t>
  </si>
  <si>
    <t>2.ENTRADAS DE RECURSOS FINANCEIROS</t>
  </si>
  <si>
    <t>2.3 Rendimento sobre Aplicação Financeiras - CUSTEIO (DETALHAR NÚMERO DA CONTA)</t>
  </si>
  <si>
    <t>3. RESGATE APLICAÇÃO FINANCEIRA</t>
  </si>
  <si>
    <t>3.1 Resgate Aplicação - CUSTEIO  (DETALHAR NÚMERO DA CONTA)</t>
  </si>
  <si>
    <t>4. APLICAÇÃO FINANCEIRA</t>
  </si>
  <si>
    <t>4.1 Aplicação Financeira - CUSTEIO  (DETALHAR NÚMERO DA CONTA)</t>
  </si>
  <si>
    <t>5. SAÍDAS DE RECURSOS FINANCEIROS</t>
  </si>
  <si>
    <t>5.1 PAGAMENTOS REALIZADOS - CUSTEIO</t>
  </si>
  <si>
    <t>5.1.1 Pessoal</t>
  </si>
  <si>
    <t>5.1.2 Serviços</t>
  </si>
  <si>
    <t>5.1.3 Materiais e Insumos</t>
  </si>
  <si>
    <t xml:space="preserve">5.1.4 Bloqueio Judicial </t>
  </si>
  <si>
    <t>5.1.5 Tributos: Impostos,Taxas e Contribuições</t>
  </si>
  <si>
    <t>5.1.6 Encargos Sociais</t>
  </si>
  <si>
    <t>5.1.7 Despesa Administrativa quando O.S. e unidade gerida se situarem em localidades diversas (Item 12.1.v da Minuta Padrão do Contrato de Gestão – PGE).</t>
  </si>
  <si>
    <t>5.2 PAGAMENTOS REALIZADOS - INVESTIMENTOS</t>
  </si>
  <si>
    <t>5.2.1 Aquisições de Bens (equipamentos, mobiliários,etc)</t>
  </si>
  <si>
    <t>5.2.2 Aquisições de Bens Imobilizados</t>
  </si>
  <si>
    <t>5.2.3 Aquisições Direito de Uso de Software</t>
  </si>
  <si>
    <t>6.VALORES DEVOLVIDOS À CONTRATANTE</t>
  </si>
  <si>
    <t xml:space="preserve">6.1 Valores Devolvidos à Contratante - CUSTEIO </t>
  </si>
  <si>
    <t>6.2 Valores Devolvidos à Contratante -INVESTIMENTO</t>
  </si>
  <si>
    <t>7.2. Banco Conta Movimento  (DETALHAR NÚMERO DA CONTA E FINALIDADE -SE CUSTEIO OU INVESTIMENTO)</t>
  </si>
  <si>
    <t>7.3 Aplicações Financeiras  (DETALHAR NÚMERO DA CONTA E FINALIDADE -SE CUSTEIO OU INVESTIMENTO)</t>
  </si>
  <si>
    <t>8.1 Glosa - servidores cedidos</t>
  </si>
  <si>
    <t>8.2 Glosa - não cumprimento das metas</t>
  </si>
  <si>
    <t>TOTAL DAS GLOSAS</t>
  </si>
  <si>
    <t xml:space="preserve">9.Nota Explicativa: </t>
  </si>
  <si>
    <t>NOME DO ÓRGÃO PÚBLICO/CONTRATANTE: Secretária  de Estado da Saúde - SES</t>
  </si>
  <si>
    <t>Concessionárias (Água, luz e telefonia)</t>
  </si>
  <si>
    <t>Rescisões Trabalhistas</t>
  </si>
  <si>
    <t>Encargos Sobre Rescisão Trabalhista</t>
  </si>
  <si>
    <t>Alugueis</t>
  </si>
  <si>
    <t>Metodologia de Avaliação da Transparência Ativa e Passiva - Organizações sem fins lucrativos que recebem recursos públicos e seus respectivos órgãos supervisores  - CGE/TCE- 2ª Edição -  2021 - Item  3.9/Financeiro                                                                                                                                                                                                                                                                                                           Fundamento legal: Item 12.1.p da Minuta Padrão do Contrato de Gestão-PGE e Item 31, anexo II da Resolução Normativa nº 013/2017 TCE-GO // Item 3.9 da Metodologia de avaliação O.S. CGE-TCE 2021 // Art. 6º, §3º, III da Lei Estadual n° 18.025/2013</t>
  </si>
  <si>
    <t>CNPJ: 02.529.964/0001-57</t>
  </si>
  <si>
    <t xml:space="preserve">8.3 Glosa - outras (discriminar) </t>
  </si>
  <si>
    <t>5.1.8 Outros</t>
  </si>
  <si>
    <t>NOME DA ORGANIZAÇÃO SOCIAL/CONTRATADA: Associação Brasileira de Esperança e Voda - ABEVIDA</t>
  </si>
  <si>
    <t>CNPJ: 02.812.043/0001-05</t>
  </si>
  <si>
    <t>NOME DA UNIDADE GERIDA:  Complexo de Referência Estadual em Saúde Mental - CRESM</t>
  </si>
  <si>
    <t>CNPJ: 02.812.043/0012-50</t>
  </si>
  <si>
    <t>CONTRATO DE GESTÃO/ADITIVO Nº: 002/2014 - SES</t>
  </si>
  <si>
    <t>TOTAL DE PAGAMENTOS - CUSTEIO</t>
  </si>
  <si>
    <t>TOTAL DE ENTRADAS</t>
  </si>
  <si>
    <t>TOTAL DISPONIVEL</t>
  </si>
  <si>
    <t xml:space="preserve">TOTAL DOS RESGATES </t>
  </si>
  <si>
    <t xml:space="preserve">TOTAL DAS APLICAÇÕES FINANCEIRAS </t>
  </si>
  <si>
    <t xml:space="preserve">TOTAL DE PAGAMENTOS - INVESTIMENTO </t>
  </si>
  <si>
    <t xml:space="preserve">TOTAL GERAL DOS PAGAMENTOS </t>
  </si>
  <si>
    <t xml:space="preserve">TOTAL VALORES DEVOLVIDOS </t>
  </si>
  <si>
    <t xml:space="preserve">7.1 Caixa </t>
  </si>
  <si>
    <t xml:space="preserve">SALDO BANCÁRIO FINAL </t>
  </si>
  <si>
    <t xml:space="preserve">SALDO ANTERIOR </t>
  </si>
  <si>
    <t>2.4 Outras entradas (ex: convênio, doações - especificar)</t>
  </si>
  <si>
    <t>Assinatura do Resposável:</t>
  </si>
  <si>
    <t>C.E.F AG:0012   C/C 000580133705-5 INVESTIMENTO</t>
  </si>
  <si>
    <t xml:space="preserve">C.E.F AG:0012   C/C 000580133698-9 CUSTEIO </t>
  </si>
  <si>
    <t>C.E.F AG:0012   C/C 000580133722-5 FUNDO RESCISÓRIO</t>
  </si>
  <si>
    <t>2.1 Repasse - CUSTEIO  (C.E.F AG:0012   C/C 0058133698-9)</t>
  </si>
  <si>
    <t>2.1.3 Repasse - PISO ENFERMAGEM  (C.E.F AG:0012   C/C 00058133698-9)</t>
  </si>
  <si>
    <t>2.2 Repasse - INVESTIMENTO (C.E.F AG:0012 C/C 000580133705-5)</t>
  </si>
  <si>
    <t>2.1.2 Repasse -   FUNDO RESCISÓRIO (C.E.F AG:0012   C/C 000580133722-5)</t>
  </si>
  <si>
    <t>C.E.F AG:0012   C/C 000580133722-5 FUNDO RESCISÓRIO (3%)</t>
  </si>
  <si>
    <t>5.2.4 Outros (implantação MV, SPDA )</t>
  </si>
  <si>
    <t xml:space="preserve">PREVISÃO DE REPASSE MENSAL DO CONTRATO DE GESTÃO/ADITIVO - CUSTEIO : R$ </t>
  </si>
  <si>
    <t xml:space="preserve">C.E.F AG:0012   C/A 000580133698-9 CUSTEIO </t>
  </si>
  <si>
    <t>C.E.F AG:0012   C/A 000580133705-5 INVESTIMENTO</t>
  </si>
  <si>
    <t>C.E.F AG:0012   C/A 000580133722-5 FUNDO RESCISÓRIO (%)</t>
  </si>
  <si>
    <t xml:space="preserve"> CE.F AG:0012   C/A 000580133705-5 INVESTIMENTO</t>
  </si>
  <si>
    <t xml:space="preserve"> CE.F AG:0012   C/A 000580133722-5 FUNDO RESCISÓRIO</t>
  </si>
  <si>
    <t>7. SALDO BANCÁRIO FINAL EM: 28/02/2026</t>
  </si>
  <si>
    <t>Competência:  Setembro/2026</t>
  </si>
  <si>
    <t>VIGÊNCIA DO CONTRATO DE GESTÃO /  11º TERMO ADITIVO: INÍCIO:  25/07/2026 E TÉRMINO: 25/07/2029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</si>
</sst>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_-* #,##0.00_-;\-* #,##0.00_-;_-* \-??_-;_-@_-"/>
    <numFmt numFmtId="165" formatCode="_-* #,##0_-;\-* #,##0_-;_-* \-??_-;_-@_-"/>
  </numFmts>
  <fonts count="13" x14ac:knownFonts="1">
    <font>
      <sz val="11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20"/>
      <name val="Calibri"/>
      <family val="2"/>
      <charset val="1"/>
    </font>
    <font>
      <b/>
      <sz val="20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color rgb="FF000000"/>
      <name val="Liberation Sans"/>
    </font>
    <font>
      <sz val="11"/>
      <color rgb="FF000000"/>
      <name val="Calibri"/>
      <family val="2"/>
    </font>
    <font>
      <sz val="10"/>
      <color rgb="FF000000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7F7F7F"/>
        <bgColor rgb="FF666699"/>
      </patternFill>
    </fill>
    <fill>
      <patternFill patternType="solid">
        <fgColor rgb="FFFFFFFF"/>
        <bgColor rgb="FFF2F2F2"/>
      </patternFill>
    </fill>
    <fill>
      <patternFill patternType="solid">
        <fgColor rgb="FFA6A6A6"/>
        <bgColor rgb="FFBFBFBF"/>
      </patternFill>
    </fill>
    <fill>
      <patternFill patternType="solid">
        <fgColor rgb="FFBFBFBF"/>
        <bgColor rgb="FFCCCCFF"/>
      </patternFill>
    </fill>
    <fill>
      <patternFill patternType="solid">
        <fgColor rgb="FFF2F2F2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CCCC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164" fontId="7" fillId="0" borderId="0" applyBorder="0" applyProtection="0"/>
    <xf numFmtId="0" fontId="10" fillId="0" borderId="0"/>
    <xf numFmtId="44" fontId="7" fillId="0" borderId="0" applyFont="0" applyFill="0" applyBorder="0" applyAlignment="0" applyProtection="0"/>
  </cellStyleXfs>
  <cellXfs count="85">
    <xf numFmtId="0" fontId="0" fillId="0" borderId="0" xfId="0"/>
    <xf numFmtId="4" fontId="0" fillId="0" borderId="0" xfId="0" applyNumberFormat="1" applyAlignment="1">
      <alignment horizontal="right"/>
    </xf>
    <xf numFmtId="0" fontId="2" fillId="3" borderId="1" xfId="0" applyFont="1" applyFill="1" applyBorder="1"/>
    <xf numFmtId="4" fontId="2" fillId="3" borderId="1" xfId="0" applyNumberFormat="1" applyFont="1" applyFill="1" applyBorder="1" applyAlignment="1">
      <alignment horizontal="left"/>
    </xf>
    <xf numFmtId="0" fontId="2" fillId="0" borderId="0" xfId="0" applyFont="1"/>
    <xf numFmtId="0" fontId="5" fillId="4" borderId="1" xfId="0" applyFont="1" applyFill="1" applyBorder="1" applyAlignment="1">
      <alignment horizontal="left" vertical="center"/>
    </xf>
    <xf numFmtId="4" fontId="5" fillId="4" borderId="1" xfId="0" applyNumberFormat="1" applyFont="1" applyFill="1" applyBorder="1" applyAlignment="1">
      <alignment horizontal="right" vertical="center"/>
    </xf>
    <xf numFmtId="4" fontId="0" fillId="3" borderId="1" xfId="0" applyNumberFormat="1" applyFill="1" applyBorder="1" applyAlignment="1">
      <alignment vertical="center" shrinkToFit="1"/>
    </xf>
    <xf numFmtId="0" fontId="5" fillId="3" borderId="1" xfId="0" applyFont="1" applyFill="1" applyBorder="1" applyAlignment="1">
      <alignment horizontal="left" vertical="center"/>
    </xf>
    <xf numFmtId="4" fontId="0" fillId="0" borderId="1" xfId="0" applyNumberFormat="1" applyBorder="1" applyAlignment="1">
      <alignment vertical="center" shrinkToFit="1"/>
    </xf>
    <xf numFmtId="4" fontId="0" fillId="0" borderId="1" xfId="0" applyNumberFormat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4" fontId="6" fillId="3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4" fontId="2" fillId="5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4" fontId="2" fillId="3" borderId="1" xfId="0" applyNumberFormat="1" applyFont="1" applyFill="1" applyBorder="1" applyAlignment="1">
      <alignment horizontal="right"/>
    </xf>
    <xf numFmtId="0" fontId="0" fillId="3" borderId="0" xfId="0" applyFill="1"/>
    <xf numFmtId="0" fontId="5" fillId="4" borderId="1" xfId="0" applyFont="1" applyFill="1" applyBorder="1" applyAlignment="1">
      <alignment vertical="center"/>
    </xf>
    <xf numFmtId="4" fontId="2" fillId="4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4" fontId="2" fillId="5" borderId="1" xfId="0" applyNumberFormat="1" applyFont="1" applyFill="1" applyBorder="1" applyAlignment="1">
      <alignment horizontal="right"/>
    </xf>
    <xf numFmtId="4" fontId="5" fillId="3" borderId="1" xfId="0" applyNumberFormat="1" applyFont="1" applyFill="1" applyBorder="1" applyAlignment="1">
      <alignment vertical="center"/>
    </xf>
    <xf numFmtId="4" fontId="0" fillId="3" borderId="1" xfId="0" applyNumberFormat="1" applyFill="1" applyBorder="1" applyAlignment="1">
      <alignment vertical="center"/>
    </xf>
    <xf numFmtId="4" fontId="0" fillId="0" borderId="1" xfId="0" applyNumberFormat="1" applyBorder="1" applyAlignment="1">
      <alignment horizontal="right"/>
    </xf>
    <xf numFmtId="0" fontId="5" fillId="6" borderId="1" xfId="0" applyFont="1" applyFill="1" applyBorder="1" applyAlignment="1">
      <alignment vertical="center"/>
    </xf>
    <xf numFmtId="4" fontId="5" fillId="6" borderId="1" xfId="0" applyNumberFormat="1" applyFont="1" applyFill="1" applyBorder="1" applyAlignment="1">
      <alignment horizontal="right"/>
    </xf>
    <xf numFmtId="4" fontId="0" fillId="6" borderId="1" xfId="1" applyNumberFormat="1" applyFont="1" applyFill="1" applyBorder="1" applyAlignment="1" applyProtection="1">
      <alignment vertical="center"/>
    </xf>
    <xf numFmtId="0" fontId="5" fillId="5" borderId="1" xfId="0" applyFont="1" applyFill="1" applyBorder="1" applyAlignment="1">
      <alignment vertical="top"/>
    </xf>
    <xf numFmtId="0" fontId="6" fillId="3" borderId="1" xfId="0" applyFont="1" applyFill="1" applyBorder="1"/>
    <xf numFmtId="4" fontId="8" fillId="3" borderId="1" xfId="0" applyNumberFormat="1" applyFont="1" applyFill="1" applyBorder="1" applyAlignment="1">
      <alignment vertical="center" shrinkToFit="1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4" fontId="8" fillId="6" borderId="1" xfId="0" applyNumberFormat="1" applyFont="1" applyFill="1" applyBorder="1" applyAlignment="1">
      <alignment vertical="center" shrinkToFit="1"/>
    </xf>
    <xf numFmtId="0" fontId="8" fillId="6" borderId="1" xfId="0" applyFont="1" applyFill="1" applyBorder="1" applyAlignment="1">
      <alignment vertical="top"/>
    </xf>
    <xf numFmtId="4" fontId="0" fillId="7" borderId="1" xfId="1" applyNumberFormat="1" applyFont="1" applyFill="1" applyBorder="1" applyAlignment="1" applyProtection="1">
      <alignment vertical="center"/>
    </xf>
    <xf numFmtId="164" fontId="7" fillId="0" borderId="1" xfId="1" applyBorder="1"/>
    <xf numFmtId="4" fontId="9" fillId="0" borderId="1" xfId="0" applyNumberFormat="1" applyFont="1" applyBorder="1" applyAlignment="1">
      <alignment vertical="center"/>
    </xf>
    <xf numFmtId="4" fontId="8" fillId="0" borderId="1" xfId="0" applyNumberFormat="1" applyFont="1" applyBorder="1"/>
    <xf numFmtId="4" fontId="8" fillId="0" borderId="1" xfId="0" applyNumberFormat="1" applyFont="1" applyBorder="1" applyAlignment="1">
      <alignment vertical="center"/>
    </xf>
    <xf numFmtId="164" fontId="7" fillId="8" borderId="1" xfId="1" applyFill="1" applyBorder="1"/>
    <xf numFmtId="164" fontId="7" fillId="8" borderId="1" xfId="1" applyFill="1" applyBorder="1" applyProtection="1"/>
    <xf numFmtId="4" fontId="0" fillId="3" borderId="1" xfId="0" applyNumberFormat="1" applyFill="1" applyBorder="1" applyAlignment="1">
      <alignment horizontal="left" vertical="center" shrinkToFit="1"/>
    </xf>
    <xf numFmtId="14" fontId="5" fillId="4" borderId="1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right" vertical="center"/>
    </xf>
    <xf numFmtId="4" fontId="8" fillId="3" borderId="1" xfId="0" applyNumberFormat="1" applyFont="1" applyFill="1" applyBorder="1" applyAlignment="1">
      <alignment vertical="center"/>
    </xf>
    <xf numFmtId="164" fontId="8" fillId="9" borderId="1" xfId="1" applyFont="1" applyFill="1" applyBorder="1" applyProtection="1"/>
    <xf numFmtId="0" fontId="0" fillId="0" borderId="0" xfId="0" applyAlignment="1">
      <alignment horizontal="right"/>
    </xf>
    <xf numFmtId="0" fontId="0" fillId="0" borderId="0" xfId="0" quotePrefix="1"/>
    <xf numFmtId="165" fontId="7" fillId="0" borderId="1" xfId="1" applyNumberFormat="1" applyBorder="1"/>
    <xf numFmtId="2" fontId="0" fillId="0" borderId="1" xfId="0" applyNumberFormat="1" applyBorder="1"/>
    <xf numFmtId="0" fontId="11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/>
    </xf>
    <xf numFmtId="0" fontId="5" fillId="10" borderId="1" xfId="0" applyFont="1" applyFill="1" applyBorder="1" applyAlignment="1">
      <alignment vertical="center"/>
    </xf>
    <xf numFmtId="0" fontId="9" fillId="3" borderId="2" xfId="0" applyFont="1" applyFill="1" applyBorder="1"/>
    <xf numFmtId="44" fontId="9" fillId="3" borderId="1" xfId="3" applyFont="1" applyFill="1" applyBorder="1" applyAlignment="1"/>
    <xf numFmtId="0" fontId="5" fillId="4" borderId="2" xfId="0" applyFont="1" applyFill="1" applyBorder="1" applyAlignment="1">
      <alignment horizontal="left" vertical="center"/>
    </xf>
    <xf numFmtId="164" fontId="7" fillId="0" borderId="1" xfId="1" applyBorder="1" applyProtection="1"/>
    <xf numFmtId="4" fontId="0" fillId="0" borderId="1" xfId="1" applyNumberFormat="1" applyFont="1" applyBorder="1" applyAlignment="1" applyProtection="1">
      <alignment vertical="center"/>
    </xf>
    <xf numFmtId="164" fontId="8" fillId="0" borderId="1" xfId="1" applyFont="1" applyBorder="1" applyProtection="1"/>
    <xf numFmtId="4" fontId="0" fillId="0" borderId="0" xfId="0" applyNumberFormat="1"/>
    <xf numFmtId="0" fontId="8" fillId="3" borderId="2" xfId="0" applyFont="1" applyFill="1" applyBorder="1"/>
    <xf numFmtId="0" fontId="8" fillId="3" borderId="3" xfId="0" applyFont="1" applyFill="1" applyBorder="1"/>
    <xf numFmtId="0" fontId="8" fillId="3" borderId="2" xfId="0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top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6" borderId="2" xfId="0" applyFill="1" applyBorder="1" applyAlignment="1">
      <alignment horizontal="left"/>
    </xf>
    <xf numFmtId="0" fontId="0" fillId="6" borderId="3" xfId="0" applyFill="1" applyBorder="1" applyAlignment="1">
      <alignment horizontal="left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8" fillId="3" borderId="1" xfId="0" applyFont="1" applyFill="1" applyBorder="1"/>
    <xf numFmtId="0" fontId="0" fillId="0" borderId="0" xfId="0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vertical="center"/>
    </xf>
  </cellXfs>
  <cellStyles count="4">
    <cellStyle name="Moeda" xfId="3" builtinId="4"/>
    <cellStyle name="Normal" xfId="0" builtinId="0"/>
    <cellStyle name="Normal 2" xfId="2" xr:uid="{619784AD-3C4F-4E6D-A454-427C8E57C51E}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169333</xdr:rowOff>
    </xdr:from>
    <xdr:to>
      <xdr:col>1</xdr:col>
      <xdr:colOff>3598333</xdr:colOff>
      <xdr:row>0</xdr:row>
      <xdr:rowOff>1566333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74F7F99-9DB2-03E5-3D1E-A1C8E52AB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169333"/>
          <a:ext cx="9366250" cy="139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DDBA6-A751-438B-836E-CC90BFD4BDA7}">
  <sheetPr>
    <tabColor rgb="FF00B050"/>
  </sheetPr>
  <dimension ref="A1:C119"/>
  <sheetViews>
    <sheetView tabSelected="1" zoomScale="90" zoomScaleNormal="90" zoomScaleSheetLayoutView="90" workbookViewId="0">
      <selection activeCell="C7" sqref="C7"/>
    </sheetView>
  </sheetViews>
  <sheetFormatPr defaultColWidth="41.7109375" defaultRowHeight="15" x14ac:dyDescent="0.25"/>
  <cols>
    <col min="1" max="1" width="87" customWidth="1"/>
    <col min="2" max="2" width="54.28515625" customWidth="1"/>
  </cols>
  <sheetData>
    <row r="1" spans="1:2" ht="134.25" customHeight="1" x14ac:dyDescent="0.25">
      <c r="A1" s="80"/>
      <c r="B1" s="80"/>
    </row>
    <row r="2" spans="1:2" x14ac:dyDescent="0.25">
      <c r="A2" s="81" t="s">
        <v>0</v>
      </c>
      <c r="B2" s="81"/>
    </row>
    <row r="3" spans="1:2" x14ac:dyDescent="0.25">
      <c r="A3" s="82"/>
      <c r="B3" s="82"/>
    </row>
    <row r="4" spans="1:2" x14ac:dyDescent="0.25">
      <c r="A4" s="82"/>
      <c r="B4" s="82"/>
    </row>
    <row r="5" spans="1:2" x14ac:dyDescent="0.25">
      <c r="A5" s="82"/>
      <c r="B5" s="82"/>
    </row>
    <row r="6" spans="1:2" x14ac:dyDescent="0.25">
      <c r="A6" s="82"/>
      <c r="B6" s="82"/>
    </row>
    <row r="7" spans="1:2" x14ac:dyDescent="0.25">
      <c r="A7" s="82"/>
      <c r="B7" s="82"/>
    </row>
    <row r="8" spans="1:2" ht="23.25" customHeight="1" x14ac:dyDescent="0.25">
      <c r="A8" s="83" t="s">
        <v>40</v>
      </c>
      <c r="B8" s="83"/>
    </row>
    <row r="9" spans="1:2" ht="32.25" customHeight="1" x14ac:dyDescent="0.25">
      <c r="A9" s="83"/>
      <c r="B9" s="83"/>
    </row>
    <row r="10" spans="1:2" x14ac:dyDescent="0.25">
      <c r="A10" s="84" t="s">
        <v>35</v>
      </c>
      <c r="B10" s="84"/>
    </row>
    <row r="11" spans="1:2" x14ac:dyDescent="0.25">
      <c r="A11" s="68" t="s">
        <v>41</v>
      </c>
      <c r="B11" s="69"/>
    </row>
    <row r="12" spans="1:2" x14ac:dyDescent="0.25">
      <c r="A12" s="79" t="s">
        <v>44</v>
      </c>
      <c r="B12" s="79"/>
    </row>
    <row r="13" spans="1:2" x14ac:dyDescent="0.25">
      <c r="A13" s="66" t="s">
        <v>45</v>
      </c>
      <c r="B13" s="67"/>
    </row>
    <row r="14" spans="1:2" x14ac:dyDescent="0.25">
      <c r="A14" s="79" t="s">
        <v>46</v>
      </c>
      <c r="B14" s="79"/>
    </row>
    <row r="15" spans="1:2" x14ac:dyDescent="0.25">
      <c r="A15" s="66" t="s">
        <v>47</v>
      </c>
      <c r="B15" s="67"/>
    </row>
    <row r="16" spans="1:2" x14ac:dyDescent="0.25">
      <c r="A16" s="66" t="s">
        <v>48</v>
      </c>
      <c r="B16" s="67"/>
    </row>
    <row r="17" spans="1:2" x14ac:dyDescent="0.25">
      <c r="A17" s="79" t="s">
        <v>79</v>
      </c>
      <c r="B17" s="79"/>
    </row>
    <row r="18" spans="1:2" x14ac:dyDescent="0.25">
      <c r="A18" s="66"/>
      <c r="B18" s="67"/>
    </row>
    <row r="19" spans="1:2" s="4" customFormat="1" x14ac:dyDescent="0.25">
      <c r="A19" s="59" t="s">
        <v>71</v>
      </c>
      <c r="B19" s="60">
        <v>3403414.71</v>
      </c>
    </row>
    <row r="20" spans="1:2" s="4" customFormat="1" x14ac:dyDescent="0.25">
      <c r="A20" s="59" t="s">
        <v>1</v>
      </c>
      <c r="B20" s="60">
        <v>0</v>
      </c>
    </row>
    <row r="21" spans="1:2" s="4" customFormat="1" x14ac:dyDescent="0.25">
      <c r="A21" s="2"/>
      <c r="B21" s="3"/>
    </row>
    <row r="22" spans="1:2" ht="26.25" x14ac:dyDescent="0.25">
      <c r="A22" s="70" t="s">
        <v>2</v>
      </c>
      <c r="B22" s="70"/>
    </row>
    <row r="23" spans="1:2" ht="26.25" x14ac:dyDescent="0.25">
      <c r="A23" s="77"/>
      <c r="B23" s="78"/>
    </row>
    <row r="24" spans="1:2" ht="14.25" customHeight="1" x14ac:dyDescent="0.25">
      <c r="A24" s="31" t="s">
        <v>78</v>
      </c>
      <c r="B24" s="49" t="s">
        <v>3</v>
      </c>
    </row>
    <row r="25" spans="1:2" x14ac:dyDescent="0.25">
      <c r="A25" s="5" t="s">
        <v>4</v>
      </c>
      <c r="B25" s="6"/>
    </row>
    <row r="26" spans="1:2" x14ac:dyDescent="0.25">
      <c r="A26" s="32" t="s">
        <v>5</v>
      </c>
      <c r="B26" s="54">
        <v>0</v>
      </c>
    </row>
    <row r="27" spans="1:2" x14ac:dyDescent="0.25">
      <c r="A27" s="32" t="s">
        <v>6</v>
      </c>
      <c r="B27" s="41">
        <v>0</v>
      </c>
    </row>
    <row r="28" spans="1:2" x14ac:dyDescent="0.25">
      <c r="A28" s="7" t="s">
        <v>63</v>
      </c>
      <c r="B28" s="41">
        <v>0</v>
      </c>
    </row>
    <row r="29" spans="1:2" x14ac:dyDescent="0.25">
      <c r="A29" s="7" t="s">
        <v>62</v>
      </c>
      <c r="B29" s="41">
        <v>0</v>
      </c>
    </row>
    <row r="30" spans="1:2" x14ac:dyDescent="0.25">
      <c r="A30" s="7" t="s">
        <v>64</v>
      </c>
      <c r="B30" s="29">
        <v>0</v>
      </c>
    </row>
    <row r="31" spans="1:2" x14ac:dyDescent="0.25">
      <c r="A31" s="32"/>
      <c r="B31" s="62"/>
    </row>
    <row r="32" spans="1:2" x14ac:dyDescent="0.25">
      <c r="A32" s="47" t="s">
        <v>72</v>
      </c>
      <c r="B32" s="29">
        <v>2787795.76</v>
      </c>
    </row>
    <row r="33" spans="1:2" x14ac:dyDescent="0.25">
      <c r="A33" s="7" t="s">
        <v>75</v>
      </c>
      <c r="B33" s="29">
        <v>430940.66</v>
      </c>
    </row>
    <row r="34" spans="1:2" x14ac:dyDescent="0.25">
      <c r="A34" s="7" t="s">
        <v>76</v>
      </c>
      <c r="B34" s="29">
        <v>1472775.82</v>
      </c>
    </row>
    <row r="35" spans="1:2" x14ac:dyDescent="0.25">
      <c r="A35" s="8" t="s">
        <v>59</v>
      </c>
      <c r="B35" s="64">
        <f>SUM(B28:B30,B32:B34)</f>
        <v>4691512.24</v>
      </c>
    </row>
    <row r="36" spans="1:2" x14ac:dyDescent="0.25">
      <c r="A36" s="9"/>
      <c r="B36" s="63"/>
    </row>
    <row r="37" spans="1:2" x14ac:dyDescent="0.25">
      <c r="A37" s="5" t="s">
        <v>7</v>
      </c>
      <c r="B37" s="61"/>
    </row>
    <row r="38" spans="1:2" x14ac:dyDescent="0.25">
      <c r="A38" s="56" t="s">
        <v>65</v>
      </c>
      <c r="B38" s="43">
        <v>3175888.13</v>
      </c>
    </row>
    <row r="39" spans="1:2" x14ac:dyDescent="0.25">
      <c r="A39" s="56" t="s">
        <v>68</v>
      </c>
      <c r="B39" s="43">
        <v>158939.47</v>
      </c>
    </row>
    <row r="40" spans="1:2" x14ac:dyDescent="0.25">
      <c r="A40" s="56" t="s">
        <v>66</v>
      </c>
      <c r="B40" s="43">
        <v>0</v>
      </c>
    </row>
    <row r="41" spans="1:2" x14ac:dyDescent="0.25">
      <c r="A41" s="56" t="s">
        <v>67</v>
      </c>
      <c r="B41" s="43">
        <v>0</v>
      </c>
    </row>
    <row r="42" spans="1:2" x14ac:dyDescent="0.25">
      <c r="A42" s="34" t="s">
        <v>8</v>
      </c>
      <c r="B42" s="43">
        <f>B43+B44+B45</f>
        <v>55485.99</v>
      </c>
    </row>
    <row r="43" spans="1:2" x14ac:dyDescent="0.25">
      <c r="A43" s="7" t="s">
        <v>63</v>
      </c>
      <c r="B43" s="43">
        <v>36111.96</v>
      </c>
    </row>
    <row r="44" spans="1:2" x14ac:dyDescent="0.25">
      <c r="A44" s="7" t="s">
        <v>62</v>
      </c>
      <c r="B44" s="43">
        <v>4093.88</v>
      </c>
    </row>
    <row r="45" spans="1:2" x14ac:dyDescent="0.25">
      <c r="A45" s="7" t="s">
        <v>64</v>
      </c>
      <c r="B45" s="43">
        <v>15280.15</v>
      </c>
    </row>
    <row r="46" spans="1:2" x14ac:dyDescent="0.25">
      <c r="A46" s="57" t="s">
        <v>60</v>
      </c>
      <c r="B46" s="43">
        <v>6238.57</v>
      </c>
    </row>
    <row r="47" spans="1:2" x14ac:dyDescent="0.25">
      <c r="A47" s="11" t="s">
        <v>50</v>
      </c>
      <c r="B47" s="43">
        <f>B38+B39+B40+B41+B42+B46</f>
        <v>3396552.16</v>
      </c>
    </row>
    <row r="48" spans="1:2" x14ac:dyDescent="0.25">
      <c r="A48" s="13" t="s">
        <v>51</v>
      </c>
      <c r="B48" s="43">
        <f>SUM(B35+B47)</f>
        <v>8088064.4000000004</v>
      </c>
    </row>
    <row r="49" spans="1:2" x14ac:dyDescent="0.25">
      <c r="A49" s="73"/>
      <c r="B49" s="74"/>
    </row>
    <row r="50" spans="1:2" x14ac:dyDescent="0.25">
      <c r="A50" s="15" t="s">
        <v>9</v>
      </c>
      <c r="B50" s="16"/>
    </row>
    <row r="51" spans="1:2" x14ac:dyDescent="0.25">
      <c r="A51" s="33" t="s">
        <v>10</v>
      </c>
      <c r="B51" s="44">
        <v>0</v>
      </c>
    </row>
    <row r="52" spans="1:2" x14ac:dyDescent="0.25">
      <c r="A52" s="7" t="s">
        <v>63</v>
      </c>
      <c r="B52" s="10">
        <v>3061383.42</v>
      </c>
    </row>
    <row r="53" spans="1:2" x14ac:dyDescent="0.25">
      <c r="A53" s="7" t="s">
        <v>62</v>
      </c>
      <c r="B53" s="10">
        <v>0</v>
      </c>
    </row>
    <row r="54" spans="1:2" x14ac:dyDescent="0.25">
      <c r="A54" s="7" t="s">
        <v>64</v>
      </c>
      <c r="B54" s="10">
        <v>0</v>
      </c>
    </row>
    <row r="55" spans="1:2" x14ac:dyDescent="0.25">
      <c r="A55" s="11" t="s">
        <v>52</v>
      </c>
      <c r="B55" s="44">
        <f>SUM(B52:B54)</f>
        <v>3061383.42</v>
      </c>
    </row>
    <row r="56" spans="1:2" s="19" customFormat="1" x14ac:dyDescent="0.25">
      <c r="A56" s="17"/>
      <c r="B56" s="18">
        <v>0</v>
      </c>
    </row>
    <row r="57" spans="1:2" hidden="1" x14ac:dyDescent="0.25">
      <c r="A57" s="20" t="s">
        <v>11</v>
      </c>
      <c r="B57" s="21"/>
    </row>
    <row r="58" spans="1:2" ht="13.5" customHeight="1" x14ac:dyDescent="0.25">
      <c r="A58" s="35" t="s">
        <v>12</v>
      </c>
      <c r="B58" s="42">
        <v>0</v>
      </c>
    </row>
    <row r="59" spans="1:2" x14ac:dyDescent="0.25">
      <c r="A59" s="7" t="s">
        <v>63</v>
      </c>
      <c r="B59" s="14">
        <v>3324506.52</v>
      </c>
    </row>
    <row r="60" spans="1:2" x14ac:dyDescent="0.25">
      <c r="A60" s="7" t="s">
        <v>62</v>
      </c>
      <c r="B60" s="14">
        <v>0</v>
      </c>
    </row>
    <row r="61" spans="1:2" x14ac:dyDescent="0.25">
      <c r="A61" s="7" t="s">
        <v>64</v>
      </c>
      <c r="B61" s="14">
        <v>0</v>
      </c>
    </row>
    <row r="62" spans="1:2" x14ac:dyDescent="0.25">
      <c r="A62" s="58" t="s">
        <v>53</v>
      </c>
      <c r="B62" s="44">
        <f>SUM(B59:B61)</f>
        <v>3324506.52</v>
      </c>
    </row>
    <row r="63" spans="1:2" s="19" customFormat="1" x14ac:dyDescent="0.25">
      <c r="A63" s="17"/>
      <c r="B63" s="18"/>
    </row>
    <row r="64" spans="1:2" x14ac:dyDescent="0.25">
      <c r="A64" s="15" t="s">
        <v>13</v>
      </c>
      <c r="B64" s="23"/>
    </row>
    <row r="65" spans="1:2" x14ac:dyDescent="0.25">
      <c r="A65" s="15" t="s">
        <v>14</v>
      </c>
      <c r="B65" s="15"/>
    </row>
    <row r="66" spans="1:2" x14ac:dyDescent="0.25">
      <c r="A66" s="36" t="s">
        <v>15</v>
      </c>
      <c r="B66" s="10">
        <v>1186632.98</v>
      </c>
    </row>
    <row r="67" spans="1:2" x14ac:dyDescent="0.25">
      <c r="A67" s="37" t="s">
        <v>16</v>
      </c>
      <c r="B67" s="10">
        <v>928598.02</v>
      </c>
    </row>
    <row r="68" spans="1:2" x14ac:dyDescent="0.25">
      <c r="A68" s="37" t="s">
        <v>17</v>
      </c>
      <c r="B68" s="10">
        <v>117350.1</v>
      </c>
    </row>
    <row r="69" spans="1:2" x14ac:dyDescent="0.25">
      <c r="A69" s="36" t="s">
        <v>18</v>
      </c>
      <c r="B69" s="10">
        <v>0</v>
      </c>
    </row>
    <row r="70" spans="1:2" x14ac:dyDescent="0.25">
      <c r="A70" s="36" t="s">
        <v>19</v>
      </c>
      <c r="B70" s="10">
        <v>94314.51</v>
      </c>
    </row>
    <row r="71" spans="1:2" x14ac:dyDescent="0.25">
      <c r="A71" s="36" t="s">
        <v>20</v>
      </c>
      <c r="B71" s="10">
        <v>745995.81</v>
      </c>
    </row>
    <row r="72" spans="1:2" ht="30" x14ac:dyDescent="0.25">
      <c r="A72" s="36" t="s">
        <v>21</v>
      </c>
      <c r="B72" s="10"/>
    </row>
    <row r="73" spans="1:2" x14ac:dyDescent="0.25">
      <c r="A73" s="35" t="s">
        <v>43</v>
      </c>
      <c r="B73" s="10">
        <v>5051.6499999999996</v>
      </c>
    </row>
    <row r="74" spans="1:2" hidden="1" x14ac:dyDescent="0.25">
      <c r="A74" s="22" t="s">
        <v>36</v>
      </c>
      <c r="B74" s="10"/>
    </row>
    <row r="75" spans="1:2" hidden="1" x14ac:dyDescent="0.25">
      <c r="A75" s="22" t="s">
        <v>37</v>
      </c>
      <c r="B75" s="10"/>
    </row>
    <row r="76" spans="1:2" hidden="1" x14ac:dyDescent="0.25">
      <c r="A76" s="22" t="s">
        <v>38</v>
      </c>
      <c r="B76" s="10"/>
    </row>
    <row r="77" spans="1:2" hidden="1" x14ac:dyDescent="0.25">
      <c r="A77" s="22" t="s">
        <v>39</v>
      </c>
      <c r="B77" s="10"/>
    </row>
    <row r="78" spans="1:2" x14ac:dyDescent="0.25">
      <c r="A78" s="17" t="s">
        <v>49</v>
      </c>
      <c r="B78" s="24">
        <f>SUM(B66:B77)</f>
        <v>3077943.07</v>
      </c>
    </row>
    <row r="79" spans="1:2" x14ac:dyDescent="0.25">
      <c r="A79" s="17"/>
      <c r="B79" s="25"/>
    </row>
    <row r="80" spans="1:2" x14ac:dyDescent="0.25">
      <c r="A80" s="15" t="s">
        <v>22</v>
      </c>
      <c r="B80" s="15"/>
    </row>
    <row r="81" spans="1:2" x14ac:dyDescent="0.25">
      <c r="A81" s="36" t="s">
        <v>23</v>
      </c>
      <c r="B81" s="10">
        <v>0</v>
      </c>
    </row>
    <row r="82" spans="1:2" x14ac:dyDescent="0.25">
      <c r="A82" s="36" t="s">
        <v>24</v>
      </c>
      <c r="B82" s="10">
        <f t="shared" ref="B82:B83" si="0">SUM(B79)</f>
        <v>0</v>
      </c>
    </row>
    <row r="83" spans="1:2" x14ac:dyDescent="0.25">
      <c r="A83" s="35" t="s">
        <v>25</v>
      </c>
      <c r="B83" s="25">
        <f t="shared" si="0"/>
        <v>0</v>
      </c>
    </row>
    <row r="84" spans="1:2" x14ac:dyDescent="0.25">
      <c r="A84" s="35" t="s">
        <v>70</v>
      </c>
      <c r="B84" s="25">
        <v>0</v>
      </c>
    </row>
    <row r="85" spans="1:2" x14ac:dyDescent="0.25">
      <c r="A85" s="17" t="s">
        <v>54</v>
      </c>
      <c r="B85" s="12">
        <v>0</v>
      </c>
    </row>
    <row r="86" spans="1:2" ht="14.25" customHeight="1" x14ac:dyDescent="0.25">
      <c r="A86" s="34" t="s">
        <v>55</v>
      </c>
      <c r="B86" s="50">
        <v>3077943.07</v>
      </c>
    </row>
    <row r="87" spans="1:2" x14ac:dyDescent="0.25">
      <c r="A87" s="17"/>
      <c r="B87" s="14"/>
    </row>
    <row r="88" spans="1:2" x14ac:dyDescent="0.25">
      <c r="A88" s="20" t="s">
        <v>26</v>
      </c>
      <c r="B88" s="21"/>
    </row>
    <row r="89" spans="1:2" x14ac:dyDescent="0.25">
      <c r="A89" s="36" t="s">
        <v>27</v>
      </c>
      <c r="B89" s="14">
        <v>0</v>
      </c>
    </row>
    <row r="90" spans="1:2" x14ac:dyDescent="0.25">
      <c r="A90" s="36" t="s">
        <v>28</v>
      </c>
      <c r="B90" s="26">
        <v>0</v>
      </c>
    </row>
    <row r="91" spans="1:2" x14ac:dyDescent="0.25">
      <c r="A91" s="27" t="s">
        <v>56</v>
      </c>
      <c r="B91" s="28">
        <f>B89+B90</f>
        <v>0</v>
      </c>
    </row>
    <row r="92" spans="1:2" s="19" customFormat="1" x14ac:dyDescent="0.25">
      <c r="A92" s="71"/>
      <c r="B92" s="71"/>
    </row>
    <row r="93" spans="1:2" x14ac:dyDescent="0.25">
      <c r="A93" s="48" t="s">
        <v>77</v>
      </c>
      <c r="B93" s="50">
        <f>B48-B86</f>
        <v>5010121.33</v>
      </c>
    </row>
    <row r="94" spans="1:2" x14ac:dyDescent="0.25">
      <c r="A94" s="38" t="s">
        <v>57</v>
      </c>
      <c r="B94" s="29">
        <v>0</v>
      </c>
    </row>
    <row r="95" spans="1:2" x14ac:dyDescent="0.25">
      <c r="A95" s="38" t="s">
        <v>29</v>
      </c>
      <c r="B95" s="29">
        <v>0</v>
      </c>
    </row>
    <row r="96" spans="1:2" x14ac:dyDescent="0.25">
      <c r="A96" s="7" t="s">
        <v>63</v>
      </c>
      <c r="B96" s="40">
        <v>0</v>
      </c>
    </row>
    <row r="97" spans="1:3" x14ac:dyDescent="0.25">
      <c r="A97" s="7" t="s">
        <v>62</v>
      </c>
      <c r="B97" s="55">
        <v>0</v>
      </c>
    </row>
    <row r="98" spans="1:3" x14ac:dyDescent="0.25">
      <c r="A98" s="7" t="s">
        <v>69</v>
      </c>
      <c r="B98" s="29">
        <v>0</v>
      </c>
      <c r="C98" s="65"/>
    </row>
    <row r="99" spans="1:3" x14ac:dyDescent="0.25">
      <c r="A99" s="38" t="s">
        <v>30</v>
      </c>
      <c r="B99" s="29">
        <v>0</v>
      </c>
    </row>
    <row r="100" spans="1:3" x14ac:dyDescent="0.25">
      <c r="A100" s="7" t="s">
        <v>72</v>
      </c>
      <c r="B100" s="29">
        <v>2928091.35</v>
      </c>
    </row>
    <row r="101" spans="1:3" x14ac:dyDescent="0.25">
      <c r="A101" s="7" t="s">
        <v>73</v>
      </c>
      <c r="B101" s="29">
        <v>435034.54</v>
      </c>
    </row>
    <row r="102" spans="1:3" ht="15" customHeight="1" x14ac:dyDescent="0.25">
      <c r="A102" s="7" t="s">
        <v>74</v>
      </c>
      <c r="B102" s="29">
        <v>1646995.44</v>
      </c>
    </row>
    <row r="103" spans="1:3" x14ac:dyDescent="0.25">
      <c r="A103" s="27" t="s">
        <v>58</v>
      </c>
      <c r="B103" s="51">
        <f>SUM(B96:B102)</f>
        <v>5010121.33</v>
      </c>
    </row>
    <row r="104" spans="1:3" x14ac:dyDescent="0.25">
      <c r="A104" s="75"/>
      <c r="B104" s="76"/>
    </row>
    <row r="105" spans="1:3" x14ac:dyDescent="0.25">
      <c r="A105" s="30"/>
      <c r="B105" s="45"/>
    </row>
    <row r="106" spans="1:3" s="1" customFormat="1" x14ac:dyDescent="0.25">
      <c r="A106" s="39" t="s">
        <v>31</v>
      </c>
      <c r="B106" s="29">
        <v>0</v>
      </c>
    </row>
    <row r="107" spans="1:3" s="1" customFormat="1" x14ac:dyDescent="0.25">
      <c r="A107" s="39" t="s">
        <v>32</v>
      </c>
      <c r="B107" s="29">
        <v>0</v>
      </c>
    </row>
    <row r="108" spans="1:3" s="1" customFormat="1" x14ac:dyDescent="0.25">
      <c r="A108" s="39" t="s">
        <v>42</v>
      </c>
      <c r="B108" s="29">
        <v>0</v>
      </c>
    </row>
    <row r="109" spans="1:3" s="1" customFormat="1" x14ac:dyDescent="0.25">
      <c r="A109" s="30" t="s">
        <v>33</v>
      </c>
      <c r="B109" s="46"/>
    </row>
    <row r="110" spans="1:3" s="1" customFormat="1" x14ac:dyDescent="0.25">
      <c r="A110" s="72" t="s">
        <v>34</v>
      </c>
      <c r="B110" s="72"/>
    </row>
    <row r="111" spans="1:3" s="1" customFormat="1" x14ac:dyDescent="0.25">
      <c r="A111" s="72"/>
      <c r="B111" s="72"/>
    </row>
    <row r="112" spans="1:3" s="1" customFormat="1" x14ac:dyDescent="0.25">
      <c r="A112" s="72"/>
      <c r="B112" s="72"/>
    </row>
    <row r="119" spans="1:2" s="1" customFormat="1" x14ac:dyDescent="0.25">
      <c r="A119" s="53" t="s">
        <v>61</v>
      </c>
      <c r="B119" s="52">
        <v>80</v>
      </c>
    </row>
  </sheetData>
  <mergeCells count="18">
    <mergeCell ref="A1:B1"/>
    <mergeCell ref="A2:B7"/>
    <mergeCell ref="A8:B9"/>
    <mergeCell ref="A10:B10"/>
    <mergeCell ref="A12:B12"/>
    <mergeCell ref="A13:B13"/>
    <mergeCell ref="A11:B11"/>
    <mergeCell ref="A22:B22"/>
    <mergeCell ref="A92:B92"/>
    <mergeCell ref="A110:B112"/>
    <mergeCell ref="A49:B49"/>
    <mergeCell ref="A104:B104"/>
    <mergeCell ref="A23:B23"/>
    <mergeCell ref="A15:B15"/>
    <mergeCell ref="A16:B16"/>
    <mergeCell ref="A18:B18"/>
    <mergeCell ref="A17:B17"/>
    <mergeCell ref="A14:B1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9" fitToHeight="2" orientation="portrait" r:id="rId1"/>
  <rowBreaks count="1" manualBreakCount="1">
    <brk id="63" max="1" man="1"/>
  </rowBreaks>
  <ignoredErrors>
    <ignoredError sqref="B35 B55 B62 B103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 FINANCEIRA</vt:lpstr>
      <vt:lpstr>'PLANILHA FINANCEIRA'!Area_de_impressao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Ailton.guimaraes</dc:creator>
  <dc:description/>
  <cp:lastModifiedBy>Adelson Alves do Nascimento</cp:lastModifiedBy>
  <cp:revision>1</cp:revision>
  <cp:lastPrinted>2026-10-05T16:33:47Z</cp:lastPrinted>
  <dcterms:created xsi:type="dcterms:W3CDTF">2021-09-23T15:15:02Z</dcterms:created>
  <dcterms:modified xsi:type="dcterms:W3CDTF">2026-10-05T16:34:05Z</dcterms:modified>
  <dc:language>pt-BR</dc:language>
</cp:coreProperties>
</file>