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12-PORTAL DA TRANSPARÊNCIA ATUALIZADO 2025\5 - ORÇAMENTO\2 - EXECUÇÃO ORÇAMENTÁRIA MENSAL E ACUMULADA DO ANO\"/>
    </mc:Choice>
  </mc:AlternateContent>
  <xr:revisionPtr revIDLastSave="0" documentId="8_{5C357828-8B53-4EC4-A762-656E602B8551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CRESM" sheetId="1" r:id="rId1"/>
  </sheets>
  <definedNames>
    <definedName name="_xlnm._FilterDatabase" localSheetId="0" hidden="1">CRESM!$A$43:$K$57</definedName>
    <definedName name="_xlnm.Print_Area" localSheetId="0">CRESM!$A$1:$V$69</definedName>
    <definedName name="_xlnm.Print_Titles" localSheetId="0">CRESM!$42:$43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4" i="1" l="1"/>
  <c r="F50" i="1"/>
  <c r="Q31" i="1"/>
  <c r="P31" i="1"/>
  <c r="O31" i="1"/>
  <c r="N31" i="1"/>
  <c r="L31" i="1"/>
  <c r="J31" i="1"/>
  <c r="E31" i="1"/>
  <c r="C31" i="1"/>
  <c r="B31" i="1"/>
  <c r="V27" i="1"/>
  <c r="V31" i="1" s="1"/>
  <c r="G27" i="1"/>
  <c r="G31" i="1" s="1"/>
  <c r="D27" i="1"/>
  <c r="D3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danielabatista</author>
  </authors>
  <commentList>
    <comment ref="D22" authorId="0" shapeId="0" xr:uid="{00000000-0006-0000-0000-000001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18.349.999,56 - 4.380,00 (anulado em 01/04 res. médica)</t>
        </r>
      </text>
    </comment>
    <comment ref="L27" authorId="0" shapeId="0" xr:uid="{00000000-0006-0000-0000-000002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energia janeiro/25</t>
        </r>
      </text>
    </comment>
    <comment ref="L28" authorId="0" shapeId="0" xr:uid="{00000000-0006-0000-0000-000003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conforme consolidado de fevereiro/25</t>
        </r>
      </text>
    </comment>
  </commentList>
</comments>
</file>

<file path=xl/sharedStrings.xml><?xml version="1.0" encoding="utf-8"?>
<sst xmlns="http://schemas.openxmlformats.org/spreadsheetml/2006/main" count="114" uniqueCount="83">
  <si>
    <t>Relatório Resumido da Execução Orçamentária e Financeira por Contrato de Gestão</t>
  </si>
  <si>
    <t>Mês/Ano: Janeiro a Abril 2025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</si>
  <si>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</si>
  <si>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</si>
  <si>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</si>
  <si>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</si>
  <si>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</si>
  <si>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>Contrato de Gestão nº 002/2014 - SES  * Apostilamento</t>
  </si>
  <si>
    <t>Vigência do Contrato de Gestão - Início 26/07/24 Término 26/07/26 / 9º Termo Aditivo (SEI 62045967)</t>
  </si>
  <si>
    <t>Previsão de Repasse Mensal do Contrato de Gestão/ADITIVO - 9º TA Custeio : R$ 3.001.551,80; Residência Médica março/2024 a fevereiro/2025 (R$ 7.704,42) e de março 2025 a fevereiro/2026 (R$ 14.300,70).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</si>
  <si>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</si>
  <si>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</si>
  <si>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</si>
  <si>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</si>
  <si>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</si>
  <si>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</si>
  <si>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</si>
  <si>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</si>
  <si>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</si>
  <si>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</si>
  <si>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refere), os valores devolvidos estão lançados no mês em que houve a quitação da guia , não impactam nas ordens de pagamento repassadas no mês.</t>
  </si>
  <si>
    <t>7. Guias de Receita (Devolução de Recursos de Exercícios Anteriores) os valores devolvidos estão lançados no mês em que houve a quitação da guia, não impactam nas ordens de pagamento repassadas no mês.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</si>
  <si>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</si>
  <si>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</si>
  <si>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10=5 - (6 + 7) + 8 + 9</t>
  </si>
  <si>
    <t>Custeio</t>
  </si>
  <si>
    <t>Investimentos</t>
  </si>
  <si>
    <t>Repasses Adicionais (Ver Legenda)</t>
  </si>
  <si>
    <t>Referência/Parcela</t>
  </si>
  <si>
    <t>Investimento</t>
  </si>
  <si>
    <t>jan.-25</t>
  </si>
  <si>
    <t>fev -25</t>
  </si>
  <si>
    <t>abr/25</t>
  </si>
  <si>
    <t>jan/25</t>
  </si>
  <si>
    <t>fev/25</t>
  </si>
  <si>
    <t>mai/25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</si>
  <si>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</si>
  <si>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</si>
  <si>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</si>
  <si>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</si>
  <si>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</si>
  <si>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</si>
  <si>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</si>
  <si>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</si>
  <si>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</si>
  <si>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</si>
  <si>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</si>
  <si>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</si>
  <si>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</si>
  <si>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</si>
  <si>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</si>
  <si>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Valor provisionado para ajuste posterior</t>
  </si>
  <si>
    <t>3.3.50.85.02</t>
  </si>
  <si>
    <t>SES/CGC/SUPECC-19837.</t>
  </si>
  <si>
    <t>abr-25</t>
  </si>
  <si>
    <t>201300010015939</t>
  </si>
  <si>
    <t>maio-25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</si>
  <si>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</si>
  <si>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</si>
  <si>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</si>
  <si>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</si>
  <si>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Glosa aplicada com valor estimado - ajuste será realizado posteriormente, quando informado pela SES/CGC/SUPECC - 19837</t>
  </si>
  <si>
    <t xml:space="preserve">Nota explicativa:  </t>
  </si>
  <si>
    <t>*A Unidade já paga o valor do Piso de Enfermagem referente ao apostilamento.</t>
  </si>
  <si>
    <t>Valor Estimado no Contrato de Gestão = Custeio (R$ 3.001.551,80) + Residência Médica março/2024 a fevereiro/2025 (R$ 7.704,42) + Auxílio Moradia + Servidor Cedido + Apostilamento.
Valor Estimado no Contrato de Gestão = Custeio (R$ 3.001.551,80) + Residência Médica março 2025 a fevereiro/2026 (R$ 14.300,70) + Auxílio Moradia + Servidor Cedido + Apostilamento.
1. Valor Mensal Estimado no Contrato de Gestão - Custeio = Custeio (R$ 3.001.551,80) + Gratificação do Supervisor, Coordenador, Preceptor e Tutor da COREME + Despesa de custeio diverso por Residente COREME (R$ 7.704,42 de março/2024 a fevereiro/2025; R$ 14.300,70 de março/2025 a fevereiro/2026) + Apostilamento.                                                                                                                                                                                 2. Cancelamento de Empenho 2025.2850.066.00040.001 no dia 02/04/2025 no Valor de R$ 4.380,00 referente a residência médica do consolidado de Janeiro de 2025.                                                                                                                                                                                   
3. Valor informado pela área técnica - GFIN.
4. Valor conforme Solicitação de Liquidação e Pagamento Consolidado Complementar SEI Nº 73136466 (Referência Janeiro/2025); valor conforme Solicitação de Liquidação e Pagamento Consolidado SEI Nº 72689974 (Referência Fevereiro/2025); valor provisionado conforme Solicitação de Liquidação e Pagamento SEI Nº 70894561 (Referência Março/2025);  valor provisionado conforme Solicitação de Liquidação e Pagamento SEI Nº 72215770 (Referência Abril/2025);  valor provisionado conforme Solicitação de Liquidação e Pagamento SEI Nº 73630136 (Referência Maio/2025) Valor aplicado com valor estimado - ajuste será realizado posteriormente, quando informado pela SES/CGC/SUPECC - 19837.
6. Devolução no valor de R4 685,40 em 20/01/2025 conforme processo n° 202400010039895 anexo 69123203.
8. Pagamentos (repasses – Restos a Pagar) (Informar na Nota Explicativa):
Repasse referente à Residência Médica - Referência: dezembro/2024 Ordem de Pagamento 2024.2850.061.00101.006........R$ 3.324,42, quitado em 09/01/2025 (69304199).
Repasse diferença de Custeio - Referência: dezembro/2024 Ordem de Pagamento 2024.2850.061.00100.016........R$ 42.191,02, quitado em 09/01/2025 (69304199).
Repasse Fundo Rescisório - Referência: dezembro/2024 Ordem de Pagamento 2024.2850.061.00100.015........R$ 47.870,95, quitado em 09/01/2025 (69304199).</t>
  </si>
  <si>
    <t>Fonte: Contratos de Gestão e Aditivos contidos no processo e Portal Transparência: saude.go.gov.br  e Sistema SIOFINET - Portal.go.gov.br.</t>
  </si>
  <si>
    <t>Demonstrativo de investimento repassados no período de janeiro a março/2025</t>
  </si>
  <si>
    <t>Data de Pagto</t>
  </si>
  <si>
    <t>Dot.Emp.Op</t>
  </si>
  <si>
    <t>Grupo</t>
  </si>
  <si>
    <t>Fonte</t>
  </si>
  <si>
    <t>Natureza</t>
  </si>
  <si>
    <t>Observação</t>
  </si>
  <si>
    <t xml:space="preserve">Valor Pago </t>
  </si>
  <si>
    <t>202400010077191</t>
  </si>
  <si>
    <t>2025.2850.161.00043.001</t>
  </si>
  <si>
    <t>15000100</t>
  </si>
  <si>
    <t>4.4.50.42.05</t>
  </si>
  <si>
    <t>Aquisição de 02 (dois) marcapassos cardíacos.</t>
  </si>
  <si>
    <t>202400010083195</t>
  </si>
  <si>
    <t>2025.2850.161.00046.001</t>
  </si>
  <si>
    <t>Aquisição de 01 (um) Craniótomo.</t>
  </si>
  <si>
    <t>Total Geral Cresm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</si>
</sst>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_-&quot;R$&quot;* #,##0_-;\-&quot;R$&quot;* #,##0_-;_-&quot;R$&quot;* &quot;-&quot;_-;_-@_-"/>
    <numFmt numFmtId="166" formatCode="_-* #,##0.00_-;\-* #,##0.00_-;_-* \-??_-;_-@_-"/>
    <numFmt numFmtId="167" formatCode="#,##0.00_ "/>
    <numFmt numFmtId="168" formatCode="[$-416]mmm\-yy;@"/>
    <numFmt numFmtId="169" formatCode="&quot;R$&quot;#,##0.00;[Red]\-&quot;R$&quot;#,##0.00"/>
  </numFmts>
  <fonts count="15">
    <font>
      <sz val="11"/>
      <color rgb="FF000000"/>
      <name val="Calibri"/>
      <charset val="1"/>
    </font>
    <font>
      <b/>
      <sz val="20"/>
      <color rgb="FFFFFFFF"/>
      <name val="Arial"/>
      <charset val="1"/>
    </font>
    <font>
      <sz val="10"/>
      <color rgb="FF000000"/>
      <name val="Calibri"/>
      <charset val="1"/>
    </font>
    <font>
      <b/>
      <sz val="10"/>
      <color rgb="FFFFFFFF"/>
      <name val="Calibri"/>
      <charset val="1"/>
    </font>
    <font>
      <b/>
      <sz val="10"/>
      <color rgb="FF000000"/>
      <name val="Calibri"/>
      <charset val="1"/>
    </font>
    <font>
      <sz val="10"/>
      <name val="Calibri"/>
      <charset val="1"/>
    </font>
    <font>
      <sz val="10"/>
      <color theme="1"/>
      <name val="Calibri"/>
      <charset val="1"/>
    </font>
    <font>
      <sz val="9"/>
      <color rgb="FF000000"/>
      <name val="Calibri"/>
      <charset val="1"/>
    </font>
    <font>
      <sz val="10"/>
      <color rgb="FF000000"/>
      <name val="Arial"/>
      <charset val="1"/>
    </font>
    <font>
      <sz val="8"/>
      <color rgb="FF000000"/>
      <name val="Calibri"/>
      <charset val="1"/>
    </font>
    <font>
      <b/>
      <sz val="8"/>
      <color rgb="FF000000"/>
      <name val="Calibri"/>
      <charset val="1"/>
    </font>
    <font>
      <sz val="10"/>
      <name val="Arial"/>
      <charset val="134"/>
    </font>
    <font>
      <b/>
      <sz val="9"/>
      <name val="Arial"/>
    </font>
    <font>
      <sz val="9"/>
      <name val="Arial"/>
    </font>
    <font>
      <sz val="11"/>
      <color rgb="FF000000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indexed="64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rgb="FFCCCCCC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</borders>
  <cellStyleXfs count="3">
    <xf numFmtId="0" fontId="0" fillId="0" borderId="0"/>
    <xf numFmtId="164" fontId="11" fillId="0" borderId="0" applyBorder="0" applyAlignment="0" applyProtection="0"/>
    <xf numFmtId="0" fontId="14" fillId="0" borderId="0"/>
  </cellStyleXfs>
  <cellXfs count="12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wrapText="1"/>
    </xf>
    <xf numFmtId="166" fontId="2" fillId="0" borderId="10" xfId="0" applyNumberFormat="1" applyFont="1" applyBorder="1" applyAlignment="1">
      <alignment horizontal="right" vertical="center" wrapText="1"/>
    </xf>
    <xf numFmtId="4" fontId="0" fillId="0" borderId="11" xfId="0" applyNumberFormat="1" applyBorder="1" applyAlignment="1">
      <alignment horizontal="right"/>
    </xf>
    <xf numFmtId="0" fontId="2" fillId="0" borderId="12" xfId="0" applyFont="1" applyBorder="1"/>
    <xf numFmtId="4" fontId="2" fillId="0" borderId="12" xfId="0" applyNumberFormat="1" applyFont="1" applyBorder="1"/>
    <xf numFmtId="166" fontId="2" fillId="0" borderId="13" xfId="0" applyNumberFormat="1" applyFont="1" applyBorder="1" applyAlignment="1">
      <alignment horizontal="right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0" fontId="2" fillId="0" borderId="10" xfId="0" applyFont="1" applyBorder="1"/>
    <xf numFmtId="166" fontId="2" fillId="0" borderId="14" xfId="0" applyNumberFormat="1" applyFont="1" applyBorder="1" applyAlignment="1">
      <alignment horizontal="right" vertical="center" wrapText="1"/>
    </xf>
    <xf numFmtId="17" fontId="2" fillId="4" borderId="15" xfId="0" applyNumberFormat="1" applyFont="1" applyFill="1" applyBorder="1" applyAlignment="1">
      <alignment horizontal="left" wrapText="1"/>
    </xf>
    <xf numFmtId="166" fontId="2" fillId="4" borderId="15" xfId="0" applyNumberFormat="1" applyFont="1" applyFill="1" applyBorder="1" applyAlignment="1">
      <alignment horizontal="right" wrapText="1"/>
    </xf>
    <xf numFmtId="166" fontId="2" fillId="4" borderId="14" xfId="0" applyNumberFormat="1" applyFont="1" applyFill="1" applyBorder="1" applyAlignment="1">
      <alignment horizontal="right" wrapText="1"/>
    </xf>
    <xf numFmtId="166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right" wrapText="1"/>
    </xf>
    <xf numFmtId="166" fontId="4" fillId="4" borderId="15" xfId="0" applyNumberFormat="1" applyFont="1" applyFill="1" applyBorder="1" applyAlignment="1">
      <alignment horizontal="right" wrapText="1"/>
    </xf>
    <xf numFmtId="166" fontId="4" fillId="4" borderId="14" xfId="0" applyNumberFormat="1" applyFont="1" applyFill="1" applyBorder="1" applyAlignment="1">
      <alignment horizontal="right" wrapText="1"/>
    </xf>
    <xf numFmtId="0" fontId="2" fillId="4" borderId="15" xfId="0" applyFont="1" applyFill="1" applyBorder="1" applyAlignment="1">
      <alignment wrapText="1"/>
    </xf>
    <xf numFmtId="0" fontId="2" fillId="5" borderId="15" xfId="0" applyFont="1" applyFill="1" applyBorder="1" applyAlignment="1">
      <alignment wrapText="1"/>
    </xf>
    <xf numFmtId="166" fontId="4" fillId="5" borderId="16" xfId="0" applyNumberFormat="1" applyFont="1" applyFill="1" applyBorder="1" applyAlignment="1">
      <alignment horizontal="right" wrapText="1"/>
    </xf>
    <xf numFmtId="166" fontId="4" fillId="5" borderId="17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18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4" fontId="2" fillId="0" borderId="11" xfId="0" applyNumberFormat="1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1" fontId="2" fillId="0" borderId="11" xfId="0" applyNumberFormat="1" applyFont="1" applyBorder="1" applyAlignment="1">
      <alignment horizontal="center" vertical="center" wrapText="1"/>
    </xf>
    <xf numFmtId="4" fontId="2" fillId="0" borderId="11" xfId="0" applyNumberFormat="1" applyFont="1" applyBorder="1" applyAlignment="1">
      <alignment horizontal="right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4" fontId="4" fillId="6" borderId="11" xfId="0" applyNumberFormat="1" applyFont="1" applyFill="1" applyBorder="1" applyAlignment="1">
      <alignment horizontal="right" vertical="center" wrapText="1"/>
    </xf>
    <xf numFmtId="0" fontId="2" fillId="6" borderId="1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4" fillId="3" borderId="25" xfId="0" applyFont="1" applyFill="1" applyBorder="1" applyAlignment="1">
      <alignment horizontal="center" vertical="center" wrapText="1"/>
    </xf>
    <xf numFmtId="167" fontId="2" fillId="0" borderId="10" xfId="0" applyNumberFormat="1" applyFont="1" applyBorder="1" applyAlignment="1">
      <alignment horizontal="right" vertical="center" wrapText="1"/>
    </xf>
    <xf numFmtId="0" fontId="2" fillId="0" borderId="9" xfId="0" applyFont="1" applyBorder="1" applyAlignment="1">
      <alignment horizontal="center" vertical="center" wrapText="1"/>
    </xf>
    <xf numFmtId="166" fontId="2" fillId="0" borderId="25" xfId="0" applyNumberFormat="1" applyFont="1" applyBorder="1" applyAlignment="1">
      <alignment horizontal="right" wrapText="1"/>
    </xf>
    <xf numFmtId="0" fontId="2" fillId="0" borderId="25" xfId="0" applyFont="1" applyBorder="1" applyAlignment="1">
      <alignment horizontal="right" wrapText="1"/>
    </xf>
    <xf numFmtId="4" fontId="2" fillId="0" borderId="25" xfId="0" applyNumberFormat="1" applyFont="1" applyBorder="1" applyAlignment="1">
      <alignment horizontal="right" wrapText="1"/>
    </xf>
    <xf numFmtId="167" fontId="0" fillId="0" borderId="0" xfId="0" applyNumberFormat="1"/>
    <xf numFmtId="17" fontId="2" fillId="0" borderId="10" xfId="0" applyNumberFormat="1" applyFont="1" applyBorder="1" applyAlignment="1">
      <alignment horizontal="center" vertical="center" wrapText="1"/>
    </xf>
    <xf numFmtId="166" fontId="2" fillId="0" borderId="17" xfId="0" applyNumberFormat="1" applyFont="1" applyBorder="1" applyAlignment="1">
      <alignment horizontal="right" wrapText="1"/>
    </xf>
    <xf numFmtId="4" fontId="2" fillId="0" borderId="17" xfId="0" applyNumberFormat="1" applyFont="1" applyBorder="1" applyAlignment="1">
      <alignment horizontal="right" wrapText="1"/>
    </xf>
    <xf numFmtId="0" fontId="2" fillId="0" borderId="17" xfId="0" applyFont="1" applyBorder="1" applyAlignment="1">
      <alignment horizontal="right" wrapText="1"/>
    </xf>
    <xf numFmtId="167" fontId="2" fillId="4" borderId="10" xfId="0" applyNumberFormat="1" applyFont="1" applyFill="1" applyBorder="1" applyAlignment="1">
      <alignment horizontal="right" wrapText="1"/>
    </xf>
    <xf numFmtId="166" fontId="2" fillId="4" borderId="17" xfId="0" applyNumberFormat="1" applyFont="1" applyFill="1" applyBorder="1" applyAlignment="1">
      <alignment horizontal="right" wrapText="1"/>
    </xf>
    <xf numFmtId="166" fontId="4" fillId="4" borderId="17" xfId="0" applyNumberFormat="1" applyFont="1" applyFill="1" applyBorder="1" applyAlignment="1">
      <alignment horizontal="right" wrapText="1"/>
    </xf>
    <xf numFmtId="167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168" fontId="2" fillId="0" borderId="11" xfId="0" applyNumberFormat="1" applyFont="1" applyBorder="1" applyAlignment="1">
      <alignment horizontal="center" vertical="center" wrapText="1"/>
    </xf>
    <xf numFmtId="0" fontId="4" fillId="3" borderId="30" xfId="0" applyFont="1" applyFill="1" applyBorder="1" applyAlignment="1">
      <alignment horizontal="center" vertical="center" wrapText="1"/>
    </xf>
    <xf numFmtId="166" fontId="2" fillId="0" borderId="0" xfId="0" applyNumberFormat="1" applyFont="1" applyAlignment="1">
      <alignment wrapText="1"/>
    </xf>
    <xf numFmtId="0" fontId="4" fillId="3" borderId="18" xfId="0" applyFont="1" applyFill="1" applyBorder="1" applyAlignment="1">
      <alignment horizontal="center" vertical="center" wrapText="1"/>
    </xf>
    <xf numFmtId="14" fontId="2" fillId="0" borderId="11" xfId="0" applyNumberFormat="1" applyFont="1" applyBorder="1" applyAlignment="1">
      <alignment vertical="center" wrapText="1"/>
    </xf>
    <xf numFmtId="49" fontId="5" fillId="0" borderId="11" xfId="1" applyNumberFormat="1" applyFont="1" applyBorder="1" applyAlignment="1" applyProtection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49" fontId="2" fillId="4" borderId="11" xfId="0" applyNumberFormat="1" applyFont="1" applyFill="1" applyBorder="1" applyAlignment="1">
      <alignment horizontal="center" vertical="center" wrapText="1"/>
    </xf>
    <xf numFmtId="49" fontId="2" fillId="4" borderId="11" xfId="1" applyNumberFormat="1" applyFont="1" applyFill="1" applyBorder="1" applyAlignment="1" applyProtection="1">
      <alignment horizontal="right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169" fontId="9" fillId="0" borderId="11" xfId="0" applyNumberFormat="1" applyFont="1" applyBorder="1" applyAlignment="1">
      <alignment horizontal="center" vertical="center" wrapText="1"/>
    </xf>
    <xf numFmtId="169" fontId="9" fillId="4" borderId="11" xfId="0" applyNumberFormat="1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169" fontId="10" fillId="7" borderId="11" xfId="0" applyNumberFormat="1" applyFont="1" applyFill="1" applyBorder="1" applyAlignment="1">
      <alignment horizontal="center" vertical="center" wrapText="1"/>
    </xf>
    <xf numFmtId="0" fontId="2" fillId="0" borderId="18" xfId="0" quotePrefix="1" applyFont="1" applyBorder="1" applyAlignment="1">
      <alignment horizontal="center" vertical="center" wrapText="1"/>
    </xf>
    <xf numFmtId="0" fontId="2" fillId="4" borderId="18" xfId="0" quotePrefix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4" fillId="6" borderId="1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0" fillId="0" borderId="0" xfId="0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left" vertical="center" wrapText="1"/>
    </xf>
    <xf numFmtId="49" fontId="6" fillId="0" borderId="19" xfId="0" applyNumberFormat="1" applyFont="1" applyBorder="1" applyAlignment="1">
      <alignment horizontal="left" vertical="center" wrapText="1"/>
    </xf>
    <xf numFmtId="49" fontId="6" fillId="0" borderId="20" xfId="0" applyNumberFormat="1" applyFont="1" applyBorder="1" applyAlignment="1">
      <alignment horizontal="left" vertical="center" wrapText="1"/>
    </xf>
    <xf numFmtId="49" fontId="2" fillId="4" borderId="18" xfId="0" applyNumberFormat="1" applyFont="1" applyFill="1" applyBorder="1" applyAlignment="1">
      <alignment horizontal="left" vertical="center" wrapText="1"/>
    </xf>
    <xf numFmtId="49" fontId="2" fillId="4" borderId="19" xfId="0" applyNumberFormat="1" applyFont="1" applyFill="1" applyBorder="1" applyAlignment="1">
      <alignment horizontal="left" vertical="center" wrapText="1"/>
    </xf>
    <xf numFmtId="49" fontId="2" fillId="4" borderId="20" xfId="0" applyNumberFormat="1" applyFont="1" applyFill="1" applyBorder="1" applyAlignment="1">
      <alignment horizontal="left" vertical="center" wrapText="1"/>
    </xf>
    <xf numFmtId="0" fontId="4" fillId="6" borderId="18" xfId="0" applyFont="1" applyFill="1" applyBorder="1" applyAlignment="1">
      <alignment horizontal="center" vertical="center" wrapText="1"/>
    </xf>
    <xf numFmtId="0" fontId="4" fillId="6" borderId="19" xfId="0" applyFont="1" applyFill="1" applyBorder="1" applyAlignment="1">
      <alignment horizontal="center" vertical="center" wrapText="1"/>
    </xf>
    <xf numFmtId="0" fontId="4" fillId="6" borderId="2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7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28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29" xfId="0" applyFont="1" applyBorder="1" applyAlignment="1">
      <alignment vertical="center" wrapText="1"/>
    </xf>
  </cellXfs>
  <cellStyles count="3">
    <cellStyle name="Normal" xfId="0" builtinId="0"/>
    <cellStyle name="Normal 65" xfId="2" xr:uid="{00000000-0005-0000-0000-000031000000}"/>
    <cellStyle name="Vírgula" xfId="1" builtinId="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127622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D9E2F3"/>
      <rgbColor rgb="00660066"/>
      <rgbColor rgb="00FF8080"/>
      <rgbColor rgb="000066CC"/>
      <rgbColor rgb="00D8D8D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FD095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C55A11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rgb="FFC55A11"/>
    <pageSetUpPr fitToPage="1"/>
  </sheetPr>
  <dimension ref="A1:V108"/>
  <sheetViews>
    <sheetView tabSelected="1" workbookViewId="0">
      <selection activeCell="N57" sqref="N57"/>
    </sheetView>
  </sheetViews>
  <sheetFormatPr defaultColWidth="8.6640625" defaultRowHeight="14.4"/>
  <cols>
    <col min="2" max="2" width="14.33203125" customWidth="1"/>
    <col min="3" max="3" width="17.109375" style="1" customWidth="1"/>
    <col min="4" max="7" width="15" customWidth="1"/>
    <col min="8" max="8" width="19.33203125" customWidth="1"/>
    <col min="9" max="10" width="15.33203125" customWidth="1"/>
    <col min="11" max="11" width="16.109375" customWidth="1"/>
    <col min="12" max="13" width="15.33203125" customWidth="1"/>
    <col min="14" max="16" width="17.109375" customWidth="1"/>
    <col min="17" max="17" width="31" customWidth="1"/>
    <col min="18" max="20" width="14.109375" customWidth="1"/>
    <col min="21" max="22" width="14.5546875" customWidth="1"/>
  </cols>
  <sheetData>
    <row r="1" spans="1:22" ht="24.6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</row>
    <row r="2" spans="1:22" ht="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  <c r="Q2" s="3"/>
      <c r="R2" s="3"/>
      <c r="S2" s="3"/>
      <c r="T2" s="3"/>
      <c r="U2" s="3"/>
      <c r="V2" s="3"/>
    </row>
    <row r="3" spans="1:22">
      <c r="A3" s="81" t="s">
        <v>1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</row>
    <row r="4" spans="1:22" ht="6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3"/>
      <c r="Q4" s="3"/>
      <c r="R4" s="3"/>
      <c r="S4" s="3"/>
      <c r="T4" s="3"/>
      <c r="U4" s="3"/>
      <c r="V4" s="3"/>
    </row>
    <row r="5" spans="1:22">
      <c r="A5" s="82" t="s">
        <v>2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</row>
    <row r="6" spans="1:22">
      <c r="A6" s="83" t="s">
        <v>3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3"/>
      <c r="P6" s="3"/>
      <c r="Q6" s="3"/>
      <c r="R6" s="3"/>
      <c r="S6" s="3"/>
      <c r="T6" s="3"/>
      <c r="U6" s="3"/>
      <c r="V6" s="3"/>
    </row>
    <row r="7" spans="1:22" ht="7.5" customHeight="1">
      <c r="A7" s="84"/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3"/>
      <c r="P7" s="3"/>
      <c r="Q7" s="3"/>
      <c r="R7" s="3"/>
      <c r="S7" s="3"/>
      <c r="T7" s="3"/>
      <c r="U7" s="3"/>
      <c r="V7" s="3"/>
    </row>
    <row r="8" spans="1:22">
      <c r="A8" s="82" t="s">
        <v>4</v>
      </c>
      <c r="B8" s="82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</row>
    <row r="9" spans="1:22">
      <c r="A9" s="83" t="s">
        <v>5</v>
      </c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3"/>
      <c r="P9" s="3"/>
      <c r="Q9" s="3"/>
      <c r="R9" s="3"/>
      <c r="S9" s="3"/>
      <c r="T9" s="3"/>
      <c r="U9" s="3"/>
      <c r="V9" s="3"/>
    </row>
    <row r="10" spans="1:22" ht="8.25" customHeight="1">
      <c r="A10" s="84"/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3"/>
      <c r="P10" s="3"/>
      <c r="Q10" s="3"/>
      <c r="R10" s="3"/>
      <c r="S10" s="3"/>
      <c r="T10" s="3"/>
      <c r="U10" s="3"/>
      <c r="V10" s="3"/>
    </row>
    <row r="11" spans="1:22">
      <c r="A11" s="82" t="s">
        <v>6</v>
      </c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</row>
    <row r="12" spans="1:22" ht="9" customHeight="1">
      <c r="A12" s="83"/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85" t="s">
        <v>7</v>
      </c>
      <c r="B13" s="85"/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</row>
    <row r="14" spans="1:22" ht="33.75" customHeight="1">
      <c r="A14" s="85" t="s">
        <v>8</v>
      </c>
      <c r="B14" s="85"/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</row>
    <row r="15" spans="1:22" ht="8.25" customHeight="1">
      <c r="A15" s="86"/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4"/>
      <c r="Q15" s="4"/>
      <c r="R15" s="4"/>
      <c r="S15" s="4"/>
      <c r="T15" s="4"/>
      <c r="U15" s="4"/>
      <c r="V15" s="4"/>
    </row>
    <row r="16" spans="1:22" ht="15.75" customHeight="1">
      <c r="A16" s="85" t="s">
        <v>9</v>
      </c>
      <c r="B16" s="85"/>
      <c r="C16" s="85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</row>
    <row r="17" spans="1:22" ht="25.5" customHeight="1">
      <c r="A17" s="85" t="s">
        <v>10</v>
      </c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</row>
    <row r="18" spans="1:22" ht="15.75" customHeight="1">
      <c r="A18" s="87" t="s">
        <v>11</v>
      </c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</row>
    <row r="19" spans="1:22" ht="15.75" customHeight="1">
      <c r="A19" s="117" t="s">
        <v>12</v>
      </c>
      <c r="B19" s="5"/>
      <c r="C19" s="88" t="s">
        <v>13</v>
      </c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</row>
    <row r="20" spans="1:22" ht="98.25" customHeight="1">
      <c r="A20" s="117"/>
      <c r="B20" s="118" t="s">
        <v>14</v>
      </c>
      <c r="C20" s="89" t="s">
        <v>15</v>
      </c>
      <c r="D20" s="89" t="s">
        <v>16</v>
      </c>
      <c r="E20" s="89"/>
      <c r="F20" s="89"/>
      <c r="G20" s="89" t="s">
        <v>17</v>
      </c>
      <c r="H20" s="89"/>
      <c r="I20" s="89"/>
      <c r="J20" s="43" t="s">
        <v>18</v>
      </c>
      <c r="K20" s="89" t="s">
        <v>19</v>
      </c>
      <c r="L20" s="89"/>
      <c r="M20" s="89"/>
      <c r="N20" s="89"/>
      <c r="O20" s="90" t="s">
        <v>20</v>
      </c>
      <c r="P20" s="90"/>
      <c r="Q20" s="61" t="s">
        <v>21</v>
      </c>
      <c r="R20" s="89" t="s">
        <v>22</v>
      </c>
      <c r="S20" s="89"/>
      <c r="T20" s="89" t="s">
        <v>23</v>
      </c>
      <c r="U20" s="89"/>
      <c r="V20" s="89" t="s">
        <v>24</v>
      </c>
    </row>
    <row r="21" spans="1:22" ht="42" customHeight="1">
      <c r="A21" s="117"/>
      <c r="B21" s="118"/>
      <c r="C21" s="89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89"/>
    </row>
    <row r="22" spans="1:22">
      <c r="A22" s="7" t="s">
        <v>30</v>
      </c>
      <c r="B22" s="8">
        <v>3009256.22</v>
      </c>
      <c r="C22" s="8">
        <v>3009256.22</v>
      </c>
      <c r="D22" s="9">
        <v>18345619.559999999</v>
      </c>
      <c r="E22" s="8"/>
      <c r="F22" s="8"/>
      <c r="G22" s="8">
        <v>5733103.5999999996</v>
      </c>
      <c r="H22" s="8"/>
      <c r="I22" s="8"/>
      <c r="J22" s="44">
        <v>0</v>
      </c>
      <c r="K22" s="45" t="s">
        <v>30</v>
      </c>
      <c r="L22" s="46">
        <v>2851551.8</v>
      </c>
      <c r="M22" s="46"/>
      <c r="N22" s="46"/>
      <c r="O22" s="47"/>
      <c r="P22" s="47">
        <v>685.4</v>
      </c>
      <c r="Q22" s="47"/>
      <c r="R22" s="48">
        <v>93386.39</v>
      </c>
      <c r="S22" s="48"/>
      <c r="T22" s="48"/>
      <c r="U22" s="48"/>
      <c r="V22" s="46">
        <v>2944252.79</v>
      </c>
    </row>
    <row r="23" spans="1:22">
      <c r="A23" s="10" t="s">
        <v>31</v>
      </c>
      <c r="B23" s="11">
        <v>3009256.22</v>
      </c>
      <c r="C23" s="12">
        <v>3009256.22</v>
      </c>
      <c r="D23" s="13"/>
      <c r="E23" s="8">
        <v>99990.46</v>
      </c>
      <c r="F23" s="8"/>
      <c r="G23" s="13">
        <v>2881551.8</v>
      </c>
      <c r="H23" s="13"/>
      <c r="I23" s="8"/>
      <c r="J23" s="44">
        <v>0</v>
      </c>
      <c r="K23" s="45" t="s">
        <v>31</v>
      </c>
      <c r="L23" s="46">
        <v>2881551.8</v>
      </c>
      <c r="M23" s="48"/>
      <c r="N23" s="46"/>
      <c r="O23" s="47"/>
      <c r="P23" s="47"/>
      <c r="Q23" s="47"/>
      <c r="R23" s="48"/>
      <c r="S23" s="48"/>
      <c r="T23" s="48"/>
      <c r="U23" s="48"/>
      <c r="V23" s="46">
        <v>2881551.8</v>
      </c>
    </row>
    <row r="24" spans="1:22">
      <c r="A24" s="14" t="s">
        <v>31</v>
      </c>
      <c r="B24" s="8"/>
      <c r="C24" s="15"/>
      <c r="D24" s="13"/>
      <c r="E24" s="8"/>
      <c r="F24" s="8"/>
      <c r="G24" s="13"/>
      <c r="H24" s="13"/>
      <c r="I24" s="8"/>
      <c r="J24" s="49"/>
      <c r="K24" s="50">
        <v>45717</v>
      </c>
      <c r="L24" s="51">
        <v>2881551.8</v>
      </c>
      <c r="M24" s="52"/>
      <c r="N24" s="51"/>
      <c r="O24" s="53"/>
      <c r="P24" s="53"/>
      <c r="Q24" s="53"/>
      <c r="R24" s="52"/>
      <c r="S24" s="52"/>
      <c r="T24" s="52"/>
      <c r="U24" s="52"/>
      <c r="V24" s="51">
        <v>2881551.8</v>
      </c>
    </row>
    <row r="25" spans="1:22">
      <c r="A25" s="16">
        <v>45717</v>
      </c>
      <c r="B25" s="17">
        <v>3015852.5</v>
      </c>
      <c r="C25" s="18">
        <v>3015852.5</v>
      </c>
      <c r="D25" s="19"/>
      <c r="E25" s="20">
        <v>2498</v>
      </c>
      <c r="F25" s="19"/>
      <c r="G25" s="20">
        <v>3008967.47</v>
      </c>
      <c r="H25" s="20">
        <v>102488.46</v>
      </c>
      <c r="I25" s="19"/>
      <c r="J25" s="54">
        <v>120000</v>
      </c>
      <c r="K25" s="50">
        <v>45658</v>
      </c>
      <c r="L25" s="55">
        <v>127415.67</v>
      </c>
      <c r="M25" s="55">
        <v>102488.46</v>
      </c>
      <c r="N25" s="56"/>
      <c r="O25" s="56"/>
      <c r="P25" s="56"/>
      <c r="Q25" s="56"/>
      <c r="R25" s="56"/>
      <c r="S25" s="56"/>
      <c r="T25" s="56"/>
      <c r="U25" s="56"/>
      <c r="V25" s="55">
        <v>229904.13</v>
      </c>
    </row>
    <row r="26" spans="1:22">
      <c r="A26" s="16">
        <v>45717</v>
      </c>
      <c r="B26" s="21"/>
      <c r="C26" s="22"/>
      <c r="D26" s="19"/>
      <c r="E26" s="19"/>
      <c r="F26" s="19"/>
      <c r="G26" s="19"/>
      <c r="H26" s="19"/>
      <c r="I26" s="19"/>
      <c r="J26" s="57"/>
      <c r="K26" s="58" t="s">
        <v>32</v>
      </c>
      <c r="L26" s="55">
        <v>44679.519999999997</v>
      </c>
      <c r="M26" s="56"/>
      <c r="N26" s="56"/>
      <c r="O26" s="56"/>
      <c r="P26" s="56"/>
      <c r="Q26" s="56"/>
      <c r="R26" s="56"/>
      <c r="S26" s="56"/>
      <c r="T26" s="56"/>
      <c r="U26" s="56"/>
      <c r="V26" s="55">
        <v>44679.519999999997</v>
      </c>
    </row>
    <row r="27" spans="1:22">
      <c r="A27" s="23" t="s">
        <v>32</v>
      </c>
      <c r="B27" s="17">
        <v>3015852.5</v>
      </c>
      <c r="C27" s="18">
        <v>3015852.5</v>
      </c>
      <c r="D27" s="20">
        <f>SUM(11827489.12,57202.8,5913744.56,28601.4)</f>
        <v>17827037.879999999</v>
      </c>
      <c r="E27" s="20"/>
      <c r="F27" s="19"/>
      <c r="G27" s="20">
        <f>SUM(3324.42,2876872.28,53109.17,25908.75,53109.17,13781.66,44679.52)</f>
        <v>3070784.9699999997</v>
      </c>
      <c r="H27" s="19"/>
      <c r="I27" s="19"/>
      <c r="J27" s="54">
        <v>120000</v>
      </c>
      <c r="K27" s="59" t="s">
        <v>33</v>
      </c>
      <c r="L27" s="55">
        <v>25908.75</v>
      </c>
      <c r="M27" s="56"/>
      <c r="N27" s="56"/>
      <c r="O27" s="56"/>
      <c r="P27" s="56"/>
      <c r="Q27" s="56"/>
      <c r="R27" s="56"/>
      <c r="S27" s="56"/>
      <c r="T27" s="56"/>
      <c r="U27" s="56"/>
      <c r="V27" s="56">
        <f>SUM(L27,L28,L29,L30)</f>
        <v>5907657.25</v>
      </c>
    </row>
    <row r="28" spans="1:22">
      <c r="A28" s="23" t="s">
        <v>32</v>
      </c>
      <c r="B28" s="21"/>
      <c r="C28" s="22"/>
      <c r="D28" s="19"/>
      <c r="E28" s="19"/>
      <c r="F28" s="19"/>
      <c r="G28" s="19"/>
      <c r="H28" s="19"/>
      <c r="I28" s="19"/>
      <c r="J28" s="57"/>
      <c r="K28" s="58" t="s">
        <v>34</v>
      </c>
      <c r="L28" s="55">
        <v>123324.42</v>
      </c>
      <c r="M28" s="56"/>
      <c r="N28" s="56"/>
      <c r="O28" s="56"/>
      <c r="P28" s="56"/>
      <c r="Q28" s="56"/>
      <c r="R28" s="56"/>
      <c r="S28" s="56"/>
      <c r="T28" s="56"/>
      <c r="U28" s="56"/>
      <c r="V28" s="56"/>
    </row>
    <row r="29" spans="1:22">
      <c r="A29" s="23" t="s">
        <v>32</v>
      </c>
      <c r="B29" s="21"/>
      <c r="C29" s="22"/>
      <c r="D29" s="19"/>
      <c r="E29" s="19"/>
      <c r="F29" s="19"/>
      <c r="G29" s="19"/>
      <c r="H29" s="19"/>
      <c r="I29" s="19"/>
      <c r="J29" s="57"/>
      <c r="K29" s="58" t="s">
        <v>32</v>
      </c>
      <c r="L29" s="55">
        <v>2836872.28</v>
      </c>
      <c r="M29" s="56"/>
      <c r="N29" s="56"/>
      <c r="O29" s="56"/>
      <c r="P29" s="56"/>
      <c r="Q29" s="56"/>
      <c r="R29" s="56"/>
      <c r="S29" s="56"/>
      <c r="T29" s="56"/>
      <c r="U29" s="56"/>
      <c r="V29" s="56"/>
    </row>
    <row r="30" spans="1:22">
      <c r="A30" s="23" t="s">
        <v>32</v>
      </c>
      <c r="B30" s="21"/>
      <c r="C30" s="22"/>
      <c r="D30" s="19"/>
      <c r="E30" s="19"/>
      <c r="F30" s="19"/>
      <c r="G30" s="19"/>
      <c r="H30" s="19"/>
      <c r="I30" s="19"/>
      <c r="J30" s="20">
        <v>80000</v>
      </c>
      <c r="K30" s="58" t="s">
        <v>35</v>
      </c>
      <c r="L30" s="56">
        <v>2921551.8</v>
      </c>
      <c r="M30" s="56"/>
      <c r="N30" s="56"/>
      <c r="O30" s="56"/>
      <c r="P30" s="56"/>
      <c r="Q30" s="56"/>
      <c r="R30" s="56"/>
      <c r="S30" s="56"/>
      <c r="T30" s="56"/>
      <c r="U30" s="56"/>
      <c r="V30" s="56"/>
    </row>
    <row r="31" spans="1:22">
      <c r="A31" s="24"/>
      <c r="B31" s="25">
        <f>SUM(B22,B23,B25,B27)</f>
        <v>12050217.440000001</v>
      </c>
      <c r="C31" s="26">
        <f>SUM(C22,C23,C25,C28,C27)</f>
        <v>12050217.440000001</v>
      </c>
      <c r="D31" s="26">
        <f>SUM(D22,D27)</f>
        <v>36172657.439999998</v>
      </c>
      <c r="E31" s="26">
        <f>SUM(E23,E25)</f>
        <v>102488.46</v>
      </c>
      <c r="F31" s="26"/>
      <c r="G31" s="26">
        <f>SUM(G22,G23,G25,G27)</f>
        <v>14694407.84</v>
      </c>
      <c r="H31" s="26">
        <v>102488.46</v>
      </c>
      <c r="I31" s="26"/>
      <c r="J31" s="26">
        <f>SUM(J22,J23,J24,J25,J27,J30)</f>
        <v>320000</v>
      </c>
      <c r="K31" s="26"/>
      <c r="L31" s="26">
        <f>SUM(L22,L23,L24,L25,,L27,L28,L29,L30,L26)</f>
        <v>14694407.839999996</v>
      </c>
      <c r="M31" s="26">
        <v>102488.46</v>
      </c>
      <c r="N31" s="26">
        <f>SUM(N22:N23)</f>
        <v>0</v>
      </c>
      <c r="O31" s="26">
        <f>SUM(O22:O23)</f>
        <v>0</v>
      </c>
      <c r="P31" s="26">
        <f>SUM(P22:P23)</f>
        <v>685.4</v>
      </c>
      <c r="Q31" s="26">
        <f>SUM(Q22:Q23)</f>
        <v>0</v>
      </c>
      <c r="R31" s="26">
        <v>93386.39</v>
      </c>
      <c r="S31" s="26"/>
      <c r="T31" s="26"/>
      <c r="U31" s="26"/>
      <c r="V31" s="26">
        <f>SUM(V22,V23,V24,V25,V26,V27)</f>
        <v>14889597.290000001</v>
      </c>
    </row>
    <row r="32" spans="1:22">
      <c r="A32" s="27"/>
      <c r="B32" s="27"/>
      <c r="C32" s="28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</row>
    <row r="33" spans="1:22" ht="48.75" customHeight="1">
      <c r="A33" s="91" t="s">
        <v>36</v>
      </c>
      <c r="B33" s="91"/>
      <c r="C33" s="91"/>
      <c r="D33" s="91"/>
      <c r="E33" s="91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62"/>
      <c r="T33" s="27"/>
      <c r="U33" s="27"/>
      <c r="V33" s="27"/>
    </row>
    <row r="34" spans="1:22" ht="15" customHeight="1">
      <c r="A34" s="93" t="s">
        <v>37</v>
      </c>
      <c r="B34" s="93"/>
      <c r="C34" s="93"/>
      <c r="D34" s="93"/>
      <c r="E34" s="93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62"/>
    </row>
    <row r="35" spans="1:22">
      <c r="A35" s="93"/>
      <c r="B35" s="93"/>
      <c r="C35" s="93"/>
      <c r="D35" s="93"/>
      <c r="E35" s="93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62"/>
    </row>
    <row r="36" spans="1:22" ht="29.25" customHeight="1">
      <c r="A36" s="92" t="s">
        <v>38</v>
      </c>
      <c r="B36" s="92"/>
      <c r="C36" s="92"/>
      <c r="D36" s="92"/>
      <c r="E36" s="92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</row>
    <row r="37" spans="1:22" ht="15" customHeight="1">
      <c r="A37" s="92" t="s">
        <v>39</v>
      </c>
      <c r="B37" s="92"/>
      <c r="C37" s="92"/>
      <c r="D37" s="92"/>
      <c r="E37" s="92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</row>
    <row r="38" spans="1:22" ht="15" customHeight="1">
      <c r="A38" s="92" t="s">
        <v>40</v>
      </c>
      <c r="B38" s="92"/>
      <c r="C38" s="92"/>
      <c r="D38" s="92"/>
      <c r="E38" s="92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</row>
    <row r="39" spans="1:22" ht="15" customHeight="1">
      <c r="A39" s="92" t="s">
        <v>41</v>
      </c>
      <c r="B39" s="92"/>
      <c r="C39" s="92"/>
      <c r="D39" s="92"/>
      <c r="E39" s="92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</row>
    <row r="40" spans="1:22" ht="15" customHeight="1">
      <c r="A40" s="92" t="s">
        <v>42</v>
      </c>
      <c r="B40" s="92"/>
      <c r="C40" s="92"/>
      <c r="D40" s="92"/>
      <c r="E40" s="92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</row>
    <row r="41" spans="1:22">
      <c r="A41" s="27"/>
      <c r="B41" s="27"/>
      <c r="C41" s="28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</row>
    <row r="42" spans="1:22" ht="15.75" customHeight="1">
      <c r="A42" s="91" t="s">
        <v>43</v>
      </c>
      <c r="B42" s="91"/>
      <c r="C42" s="91"/>
      <c r="D42" s="91"/>
      <c r="E42" s="91"/>
      <c r="F42" s="91"/>
      <c r="G42" s="91"/>
      <c r="H42" s="91"/>
      <c r="I42" s="91"/>
      <c r="J42" s="91"/>
      <c r="K42" s="91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</row>
    <row r="43" spans="1:22" ht="38.25" customHeight="1">
      <c r="A43" s="93" t="s">
        <v>37</v>
      </c>
      <c r="B43" s="93"/>
      <c r="C43" s="93"/>
      <c r="D43" s="93"/>
      <c r="E43" s="93"/>
      <c r="F43" s="29" t="s">
        <v>44</v>
      </c>
      <c r="G43" s="29" t="s">
        <v>45</v>
      </c>
      <c r="H43" s="29" t="s">
        <v>46</v>
      </c>
      <c r="I43" s="29" t="s">
        <v>47</v>
      </c>
      <c r="J43" s="29" t="s">
        <v>48</v>
      </c>
      <c r="K43" s="29" t="s">
        <v>49</v>
      </c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</row>
    <row r="44" spans="1:22" ht="13.5" hidden="1" customHeight="1">
      <c r="A44" s="92" t="s">
        <v>50</v>
      </c>
      <c r="B44" s="92"/>
      <c r="C44" s="92"/>
      <c r="D44" s="92"/>
      <c r="E44" s="92"/>
      <c r="F44" s="31"/>
      <c r="G44" s="30"/>
      <c r="H44" s="30"/>
      <c r="I44" s="30"/>
      <c r="J44" s="30"/>
      <c r="K44" s="30"/>
      <c r="L44" s="27"/>
      <c r="M44" s="27"/>
      <c r="N44" s="27"/>
      <c r="O44" s="27"/>
      <c r="P44" s="41"/>
      <c r="Q44" s="27"/>
      <c r="R44" s="27"/>
      <c r="S44" s="27"/>
      <c r="T44" s="27"/>
      <c r="U44" s="27"/>
      <c r="V44" s="27"/>
    </row>
    <row r="45" spans="1:22" ht="25.95" customHeight="1">
      <c r="A45" s="94" t="s">
        <v>51</v>
      </c>
      <c r="B45" s="95"/>
      <c r="C45" s="95"/>
      <c r="D45" s="95"/>
      <c r="E45" s="96"/>
      <c r="F45" s="34">
        <v>120000</v>
      </c>
      <c r="G45" s="35" t="s">
        <v>52</v>
      </c>
      <c r="H45" s="36">
        <v>201300010015939</v>
      </c>
      <c r="I45" s="60">
        <v>45717</v>
      </c>
      <c r="J45" s="60">
        <v>45717</v>
      </c>
      <c r="K45" s="30" t="s">
        <v>53</v>
      </c>
      <c r="L45" s="27"/>
      <c r="M45" s="27"/>
      <c r="N45" s="27"/>
      <c r="O45" s="27"/>
      <c r="P45" s="41"/>
      <c r="Q45" s="27"/>
      <c r="R45" s="27"/>
      <c r="S45" s="27"/>
      <c r="T45" s="27"/>
      <c r="U45" s="27"/>
      <c r="V45" s="27"/>
    </row>
    <row r="46" spans="1:22" ht="21" customHeight="1">
      <c r="A46" s="94" t="s">
        <v>51</v>
      </c>
      <c r="B46" s="95"/>
      <c r="C46" s="95"/>
      <c r="D46" s="95"/>
      <c r="E46" s="96"/>
      <c r="F46" s="34">
        <v>120000</v>
      </c>
      <c r="G46" s="35" t="s">
        <v>52</v>
      </c>
      <c r="H46" s="36">
        <v>201300010015939</v>
      </c>
      <c r="I46" s="60" t="s">
        <v>54</v>
      </c>
      <c r="J46" s="60" t="s">
        <v>54</v>
      </c>
      <c r="K46" s="30" t="s">
        <v>53</v>
      </c>
      <c r="L46" s="27"/>
      <c r="M46" s="27"/>
      <c r="N46" s="27"/>
      <c r="O46" s="27"/>
      <c r="P46" s="41"/>
      <c r="Q46" s="27"/>
      <c r="R46" s="27"/>
      <c r="S46" s="27"/>
      <c r="T46" s="27"/>
      <c r="U46" s="27"/>
      <c r="V46" s="27"/>
    </row>
    <row r="47" spans="1:22" ht="18" customHeight="1">
      <c r="A47" s="94" t="s">
        <v>51</v>
      </c>
      <c r="B47" s="95"/>
      <c r="C47" s="95"/>
      <c r="D47" s="95"/>
      <c r="E47" s="96"/>
      <c r="F47" s="37">
        <v>80000</v>
      </c>
      <c r="G47" s="35" t="s">
        <v>52</v>
      </c>
      <c r="H47" s="38" t="s">
        <v>55</v>
      </c>
      <c r="I47" s="60" t="s">
        <v>56</v>
      </c>
      <c r="J47" s="60" t="s">
        <v>54</v>
      </c>
      <c r="K47" s="33" t="s">
        <v>53</v>
      </c>
      <c r="L47" s="27"/>
      <c r="M47" s="27"/>
      <c r="N47" s="27"/>
      <c r="O47" s="27"/>
      <c r="P47" s="41"/>
      <c r="Q47" s="27"/>
      <c r="R47" s="27"/>
      <c r="S47" s="27"/>
      <c r="T47" s="27"/>
      <c r="U47" s="27"/>
      <c r="V47" s="27"/>
    </row>
    <row r="48" spans="1:22" ht="13.5" hidden="1" customHeight="1">
      <c r="A48" s="92" t="s">
        <v>57</v>
      </c>
      <c r="B48" s="92"/>
      <c r="C48" s="92"/>
      <c r="D48" s="92"/>
      <c r="E48" s="92"/>
      <c r="F48" s="37"/>
      <c r="G48" s="35"/>
      <c r="H48" s="32"/>
      <c r="I48" s="60"/>
      <c r="J48" s="60"/>
      <c r="K48" s="33"/>
      <c r="L48" s="27"/>
      <c r="M48" s="27"/>
      <c r="N48" s="27"/>
      <c r="O48" s="27"/>
      <c r="P48" s="41"/>
      <c r="Q48" s="27"/>
      <c r="R48" s="27"/>
      <c r="S48" s="27"/>
      <c r="T48" s="27"/>
      <c r="U48" s="27"/>
      <c r="V48" s="27"/>
    </row>
    <row r="49" spans="1:22" ht="13.5" hidden="1" customHeight="1">
      <c r="A49" s="92" t="s">
        <v>58</v>
      </c>
      <c r="B49" s="92"/>
      <c r="C49" s="92"/>
      <c r="D49" s="92"/>
      <c r="E49" s="92"/>
      <c r="F49" s="31"/>
      <c r="G49" s="30"/>
      <c r="H49" s="30"/>
      <c r="I49" s="30"/>
      <c r="J49" s="30"/>
      <c r="K49" s="30"/>
      <c r="L49" s="27"/>
      <c r="M49" s="27"/>
      <c r="N49" s="27"/>
      <c r="O49" s="27"/>
      <c r="P49" s="41"/>
      <c r="Q49" s="27"/>
      <c r="R49" s="27"/>
      <c r="S49" s="27"/>
      <c r="T49" s="27"/>
      <c r="U49" s="27"/>
      <c r="V49" s="27"/>
    </row>
    <row r="50" spans="1:22" ht="22.5" customHeight="1">
      <c r="A50" s="97" t="s">
        <v>59</v>
      </c>
      <c r="B50" s="97"/>
      <c r="C50" s="97"/>
      <c r="D50" s="97"/>
      <c r="E50" s="97"/>
      <c r="F50" s="39">
        <f>SUM(F44:F49)</f>
        <v>320000</v>
      </c>
      <c r="G50" s="40"/>
      <c r="H50" s="40"/>
      <c r="I50" s="40"/>
      <c r="J50" s="40"/>
      <c r="K50" s="40"/>
      <c r="L50" s="27"/>
      <c r="M50" s="27"/>
      <c r="N50" s="27"/>
      <c r="O50" s="27"/>
      <c r="P50" s="41"/>
      <c r="Q50" s="27"/>
      <c r="R50" s="27"/>
      <c r="S50" s="27"/>
      <c r="T50" s="27"/>
      <c r="U50" s="27"/>
      <c r="V50" s="27"/>
    </row>
    <row r="51" spans="1:22" ht="27" hidden="1" customHeight="1">
      <c r="A51" s="98" t="s">
        <v>60</v>
      </c>
      <c r="B51" s="98"/>
      <c r="C51" s="98"/>
      <c r="D51" s="98"/>
      <c r="E51" s="98"/>
      <c r="F51" s="98"/>
      <c r="G51" s="98"/>
      <c r="H51" s="98"/>
      <c r="I51" s="41"/>
      <c r="J51" s="41"/>
      <c r="K51" s="41"/>
      <c r="L51" s="27"/>
      <c r="M51" s="27"/>
      <c r="N51" s="27"/>
      <c r="O51" s="27"/>
      <c r="P51" s="41"/>
      <c r="Q51" s="27"/>
      <c r="R51" s="27"/>
      <c r="S51" s="27"/>
      <c r="T51" s="27"/>
      <c r="U51" s="27"/>
      <c r="V51" s="27"/>
    </row>
    <row r="52" spans="1:22" ht="27" customHeight="1">
      <c r="A52" s="99" t="s">
        <v>61</v>
      </c>
      <c r="B52" s="99"/>
      <c r="C52" s="99"/>
      <c r="D52" s="99"/>
      <c r="E52" s="99"/>
      <c r="F52" s="99"/>
      <c r="G52" s="99"/>
      <c r="H52" s="99"/>
      <c r="I52" s="99"/>
      <c r="J52" s="99"/>
      <c r="K52" s="99"/>
      <c r="L52" s="27"/>
      <c r="M52" s="27"/>
      <c r="N52" s="27"/>
      <c r="O52" s="27"/>
      <c r="P52" s="41"/>
      <c r="Q52" s="27"/>
      <c r="R52" s="27"/>
      <c r="S52" s="27"/>
      <c r="T52" s="27"/>
      <c r="U52" s="27"/>
      <c r="V52" s="27"/>
    </row>
    <row r="53" spans="1:22" ht="22.5" customHeight="1">
      <c r="A53" s="100" t="s">
        <v>62</v>
      </c>
      <c r="B53" s="100"/>
      <c r="C53" s="100"/>
      <c r="D53" s="100"/>
      <c r="E53" s="100"/>
      <c r="F53" s="100"/>
      <c r="G53" s="100"/>
      <c r="H53" s="100"/>
      <c r="I53" s="100"/>
      <c r="J53" s="100"/>
      <c r="K53" s="100"/>
      <c r="L53" s="100"/>
      <c r="M53" s="100"/>
      <c r="N53" s="100"/>
      <c r="O53" s="100"/>
      <c r="P53" s="27"/>
      <c r="Q53" s="27"/>
      <c r="R53" s="27"/>
      <c r="S53" s="27"/>
      <c r="T53" s="27"/>
      <c r="U53" s="27"/>
      <c r="V53" s="27"/>
    </row>
    <row r="54" spans="1:22" ht="33.75" customHeight="1">
      <c r="A54" s="119" t="s">
        <v>63</v>
      </c>
      <c r="B54" s="119"/>
      <c r="C54" s="119"/>
      <c r="D54" s="119"/>
      <c r="E54" s="119"/>
      <c r="F54" s="119"/>
      <c r="G54" s="119"/>
      <c r="H54" s="119"/>
      <c r="I54" s="119"/>
      <c r="J54" s="119"/>
      <c r="K54" s="119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</row>
    <row r="55" spans="1:22" ht="9.75" customHeight="1">
      <c r="A55" s="119"/>
      <c r="B55" s="119"/>
      <c r="C55" s="119"/>
      <c r="D55" s="119"/>
      <c r="E55" s="119"/>
      <c r="F55" s="119"/>
      <c r="G55" s="119"/>
      <c r="H55" s="119"/>
      <c r="I55" s="119"/>
      <c r="J55" s="119"/>
      <c r="K55" s="119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</row>
    <row r="56" spans="1:22" ht="22.5" customHeight="1">
      <c r="A56" s="120" t="s">
        <v>64</v>
      </c>
      <c r="B56" s="121"/>
      <c r="C56" s="121"/>
      <c r="D56" s="121"/>
      <c r="E56" s="121"/>
      <c r="F56" s="121"/>
      <c r="G56" s="121"/>
      <c r="H56" s="121"/>
      <c r="I56" s="121"/>
      <c r="J56" s="121"/>
      <c r="K56" s="122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</row>
    <row r="57" spans="1:22" ht="136.94999999999999" customHeight="1">
      <c r="A57" s="123"/>
      <c r="B57" s="124"/>
      <c r="C57" s="124"/>
      <c r="D57" s="124"/>
      <c r="E57" s="124"/>
      <c r="F57" s="124"/>
      <c r="G57" s="124"/>
      <c r="H57" s="124"/>
      <c r="I57" s="124"/>
      <c r="J57" s="124"/>
      <c r="K57" s="125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</row>
    <row r="58" spans="1:22">
      <c r="A58" s="123"/>
      <c r="B58" s="124"/>
      <c r="C58" s="124"/>
      <c r="D58" s="124"/>
      <c r="E58" s="124"/>
      <c r="F58" s="124"/>
      <c r="G58" s="124"/>
      <c r="H58" s="124"/>
      <c r="I58" s="124"/>
      <c r="J58" s="124"/>
      <c r="K58" s="125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</row>
    <row r="59" spans="1:22">
      <c r="A59" s="123"/>
      <c r="B59" s="124"/>
      <c r="C59" s="124"/>
      <c r="D59" s="124"/>
      <c r="E59" s="124"/>
      <c r="F59" s="124"/>
      <c r="G59" s="124"/>
      <c r="H59" s="124"/>
      <c r="I59" s="124"/>
      <c r="J59" s="124"/>
      <c r="K59" s="125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</row>
    <row r="60" spans="1:22" ht="15" customHeight="1">
      <c r="A60" s="123"/>
      <c r="B60" s="124"/>
      <c r="C60" s="124"/>
      <c r="D60" s="124"/>
      <c r="E60" s="124"/>
      <c r="F60" s="124"/>
      <c r="G60" s="124"/>
      <c r="H60" s="124"/>
      <c r="I60" s="124"/>
      <c r="J60" s="124"/>
      <c r="K60" s="125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</row>
    <row r="61" spans="1:22" ht="15" customHeight="1">
      <c r="A61" s="123"/>
      <c r="B61" s="124"/>
      <c r="C61" s="124"/>
      <c r="D61" s="124"/>
      <c r="E61" s="124"/>
      <c r="F61" s="124"/>
      <c r="G61" s="124"/>
      <c r="H61" s="124"/>
      <c r="I61" s="124"/>
      <c r="J61" s="124"/>
      <c r="K61" s="125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</row>
    <row r="62" spans="1:22" ht="15" customHeight="1">
      <c r="A62" s="123"/>
      <c r="B62" s="124"/>
      <c r="C62" s="124"/>
      <c r="D62" s="124"/>
      <c r="E62" s="124"/>
      <c r="F62" s="124"/>
      <c r="G62" s="124"/>
      <c r="H62" s="124"/>
      <c r="I62" s="124"/>
      <c r="J62" s="124"/>
      <c r="K62" s="125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</row>
    <row r="63" spans="1:22" ht="15" customHeight="1">
      <c r="A63" s="126"/>
      <c r="B63" s="127"/>
      <c r="C63" s="127"/>
      <c r="D63" s="127"/>
      <c r="E63" s="127"/>
      <c r="F63" s="127"/>
      <c r="G63" s="127"/>
      <c r="H63" s="127"/>
      <c r="I63" s="127"/>
      <c r="J63" s="127"/>
      <c r="K63" s="128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</row>
    <row r="64" spans="1:22" ht="15" customHeight="1">
      <c r="A64" s="98" t="s">
        <v>65</v>
      </c>
      <c r="B64" s="98"/>
      <c r="C64" s="98"/>
      <c r="D64" s="98"/>
      <c r="E64" s="98"/>
      <c r="F64" s="98"/>
      <c r="G64" s="98"/>
      <c r="H64" s="98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</row>
    <row r="65" spans="1:22" ht="38.25" customHeight="1">
      <c r="A65" s="101"/>
      <c r="B65" s="101"/>
      <c r="C65" s="101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</row>
    <row r="66" spans="1:22">
      <c r="A66" s="27"/>
      <c r="B66" s="27"/>
      <c r="C66" s="28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</row>
    <row r="67" spans="1:22" ht="15" customHeight="1">
      <c r="A67" s="27"/>
      <c r="B67" s="27"/>
      <c r="C67" s="28"/>
      <c r="D67" s="102"/>
      <c r="E67" s="102"/>
      <c r="F67" s="102"/>
      <c r="I67" s="102"/>
      <c r="J67" s="102"/>
      <c r="K67" s="102"/>
      <c r="L67" s="102"/>
      <c r="M67" s="27"/>
      <c r="N67" s="27"/>
      <c r="O67" s="27"/>
      <c r="P67" s="27"/>
      <c r="Q67" s="27"/>
      <c r="R67" s="27"/>
      <c r="S67" s="27"/>
      <c r="T67" s="27"/>
      <c r="U67" s="27"/>
      <c r="V67" s="27"/>
    </row>
    <row r="68" spans="1:22" ht="36" customHeight="1">
      <c r="A68" s="42"/>
      <c r="B68" s="42"/>
      <c r="C68" s="28"/>
      <c r="D68" s="102"/>
      <c r="E68" s="102"/>
      <c r="F68" s="102"/>
      <c r="I68" s="102"/>
      <c r="J68" s="102"/>
      <c r="K68" s="102"/>
      <c r="L68" s="102"/>
      <c r="M68" s="27"/>
      <c r="N68" s="27"/>
      <c r="O68" s="27"/>
      <c r="P68" s="27"/>
      <c r="Q68" s="27"/>
      <c r="R68" s="27"/>
      <c r="S68" s="27"/>
      <c r="T68" s="27"/>
      <c r="U68" s="27"/>
      <c r="V68" s="27"/>
    </row>
    <row r="69" spans="1:22">
      <c r="A69" s="91" t="s">
        <v>66</v>
      </c>
      <c r="B69" s="91"/>
      <c r="C69" s="91"/>
      <c r="D69" s="91"/>
      <c r="E69" s="91"/>
      <c r="F69" s="91"/>
      <c r="G69" s="91"/>
      <c r="H69" s="91"/>
      <c r="I69" s="91"/>
      <c r="J69" s="91"/>
      <c r="K69" s="91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</row>
    <row r="70" spans="1:22">
      <c r="A70" s="63" t="s">
        <v>46</v>
      </c>
      <c r="B70" s="29" t="s">
        <v>67</v>
      </c>
      <c r="C70" s="103" t="s">
        <v>68</v>
      </c>
      <c r="D70" s="104"/>
      <c r="E70" s="29" t="s">
        <v>69</v>
      </c>
      <c r="F70" s="29" t="s">
        <v>70</v>
      </c>
      <c r="G70" s="29" t="s">
        <v>71</v>
      </c>
      <c r="H70" s="103" t="s">
        <v>72</v>
      </c>
      <c r="I70" s="105"/>
      <c r="J70" s="104"/>
      <c r="K70" s="29" t="s">
        <v>73</v>
      </c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</row>
    <row r="71" spans="1:22" ht="41.4">
      <c r="A71" s="78" t="s">
        <v>74</v>
      </c>
      <c r="B71" s="64">
        <v>45729</v>
      </c>
      <c r="C71" s="106" t="s">
        <v>75</v>
      </c>
      <c r="D71" s="107"/>
      <c r="E71" s="35">
        <v>4</v>
      </c>
      <c r="F71" s="65" t="s">
        <v>76</v>
      </c>
      <c r="G71" s="66" t="s">
        <v>77</v>
      </c>
      <c r="H71" s="108" t="s">
        <v>78</v>
      </c>
      <c r="I71" s="109"/>
      <c r="J71" s="110"/>
      <c r="K71" s="74">
        <v>99990.46</v>
      </c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</row>
    <row r="72" spans="1:22" ht="41.4">
      <c r="A72" s="79" t="s">
        <v>79</v>
      </c>
      <c r="B72" s="64">
        <v>45729</v>
      </c>
      <c r="C72" s="106" t="s">
        <v>80</v>
      </c>
      <c r="D72" s="107"/>
      <c r="E72" s="35">
        <v>4</v>
      </c>
      <c r="F72" s="1">
        <v>15000100</v>
      </c>
      <c r="G72" s="68" t="s">
        <v>77</v>
      </c>
      <c r="H72" s="111" t="s">
        <v>81</v>
      </c>
      <c r="I72" s="112"/>
      <c r="J72" s="113"/>
      <c r="K72" s="75">
        <v>2498</v>
      </c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</row>
    <row r="73" spans="1:22">
      <c r="A73" s="67"/>
      <c r="B73" s="30"/>
      <c r="C73" s="106"/>
      <c r="D73" s="107"/>
      <c r="E73" s="30"/>
      <c r="F73" s="69"/>
      <c r="G73" s="68"/>
      <c r="H73" s="111"/>
      <c r="I73" s="112"/>
      <c r="J73" s="113"/>
      <c r="K73" s="76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</row>
    <row r="74" spans="1:22">
      <c r="A74" s="114" t="s">
        <v>82</v>
      </c>
      <c r="B74" s="115"/>
      <c r="C74" s="115"/>
      <c r="D74" s="115"/>
      <c r="E74" s="115"/>
      <c r="F74" s="115"/>
      <c r="G74" s="115"/>
      <c r="H74" s="115"/>
      <c r="I74" s="115"/>
      <c r="J74" s="116"/>
      <c r="K74" s="77">
        <f>SUM(K71,K72)</f>
        <v>102488.46</v>
      </c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</row>
    <row r="75" spans="1:22">
      <c r="A75" s="27"/>
      <c r="B75" s="27"/>
      <c r="C75" s="28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</row>
    <row r="76" spans="1:22">
      <c r="A76" s="27"/>
      <c r="B76" s="27"/>
      <c r="C76" s="28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</row>
    <row r="77" spans="1:22">
      <c r="A77" s="27"/>
      <c r="B77" s="27"/>
      <c r="C77" s="28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</row>
    <row r="78" spans="1:22">
      <c r="A78" s="27"/>
      <c r="B78" s="27"/>
      <c r="C78" s="28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</row>
    <row r="79" spans="1:22">
      <c r="A79" s="27"/>
      <c r="B79" s="27"/>
      <c r="C79" s="28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</row>
    <row r="80" spans="1:22">
      <c r="A80" s="27"/>
      <c r="B80" s="27"/>
      <c r="C80" s="28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</row>
    <row r="81" spans="1:22">
      <c r="A81" s="27"/>
      <c r="B81" s="27"/>
      <c r="C81" s="28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</row>
    <row r="82" spans="1:22">
      <c r="A82" s="27"/>
      <c r="B82" s="27"/>
      <c r="C82" s="28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</row>
    <row r="83" spans="1:22">
      <c r="A83" s="27"/>
      <c r="B83" s="27"/>
      <c r="C83" s="28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</row>
    <row r="84" spans="1:22">
      <c r="A84" s="27"/>
      <c r="B84" s="27"/>
      <c r="C84" s="28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</row>
    <row r="85" spans="1:22">
      <c r="A85" s="27"/>
      <c r="B85" s="27"/>
      <c r="C85" s="28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</row>
    <row r="86" spans="1:22">
      <c r="A86" s="27"/>
      <c r="B86" s="27"/>
      <c r="C86" s="28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</row>
    <row r="87" spans="1:22">
      <c r="A87" s="27"/>
      <c r="B87" s="27"/>
      <c r="C87" s="28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</row>
    <row r="88" spans="1:22">
      <c r="A88" s="27"/>
      <c r="B88" s="27"/>
      <c r="C88" s="28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</row>
    <row r="89" spans="1:22">
      <c r="A89" s="27"/>
      <c r="B89" s="27"/>
      <c r="C89" s="28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</row>
    <row r="90" spans="1:22">
      <c r="A90" s="27"/>
      <c r="B90" s="27"/>
      <c r="C90" s="28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</row>
    <row r="91" spans="1:22">
      <c r="A91" s="27"/>
      <c r="B91" s="27"/>
      <c r="C91" s="28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</row>
    <row r="92" spans="1:22">
      <c r="A92" s="27"/>
      <c r="B92" s="27"/>
      <c r="C92" s="28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</row>
    <row r="93" spans="1:22">
      <c r="A93" s="27"/>
      <c r="B93" s="27"/>
      <c r="C93" s="28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</row>
    <row r="94" spans="1:22">
      <c r="A94" s="27"/>
      <c r="B94" s="27"/>
      <c r="C94" s="28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</row>
    <row r="95" spans="1:22">
      <c r="A95" s="27"/>
      <c r="B95" s="27"/>
      <c r="C95" s="28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</row>
    <row r="96" spans="1:22">
      <c r="A96" s="70"/>
      <c r="B96" s="70"/>
      <c r="C96" s="71"/>
      <c r="D96" s="70"/>
      <c r="E96" s="70"/>
      <c r="F96" s="70"/>
      <c r="G96" s="70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70"/>
      <c r="S96" s="70"/>
      <c r="T96" s="70"/>
      <c r="U96" s="70"/>
      <c r="V96" s="70"/>
    </row>
    <row r="97" spans="1:22">
      <c r="A97" s="70"/>
      <c r="B97" s="70"/>
      <c r="C97" s="71"/>
      <c r="D97" s="7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</row>
    <row r="98" spans="1:22">
      <c r="A98" s="70"/>
      <c r="B98" s="70"/>
      <c r="C98" s="71"/>
      <c r="D98" s="70"/>
      <c r="E98" s="70"/>
      <c r="F98" s="70"/>
      <c r="G98" s="70"/>
      <c r="H98" s="70"/>
      <c r="I98" s="70"/>
      <c r="J98" s="70"/>
      <c r="K98" s="70"/>
      <c r="L98" s="70"/>
      <c r="M98" s="70"/>
      <c r="N98" s="70"/>
      <c r="O98" s="70"/>
      <c r="P98" s="70"/>
      <c r="Q98" s="70"/>
      <c r="R98" s="70"/>
      <c r="S98" s="70"/>
      <c r="T98" s="70"/>
      <c r="U98" s="70"/>
      <c r="V98" s="70"/>
    </row>
    <row r="99" spans="1:22">
      <c r="A99" s="72"/>
      <c r="B99" s="72"/>
      <c r="C99" s="73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</row>
    <row r="100" spans="1:22">
      <c r="A100" s="72"/>
      <c r="B100" s="72"/>
      <c r="C100" s="73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</row>
    <row r="101" spans="1:22">
      <c r="A101" s="72"/>
      <c r="B101" s="72"/>
      <c r="C101" s="73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</row>
    <row r="102" spans="1:22">
      <c r="A102" s="72"/>
      <c r="B102" s="72"/>
      <c r="C102" s="73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</row>
    <row r="103" spans="1:22">
      <c r="A103" s="72"/>
      <c r="B103" s="72"/>
      <c r="C103" s="73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</row>
    <row r="104" spans="1:22">
      <c r="A104" s="72"/>
      <c r="B104" s="72"/>
      <c r="C104" s="73"/>
      <c r="D104" s="72"/>
      <c r="E104" s="72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</row>
    <row r="105" spans="1:22">
      <c r="A105" s="72"/>
      <c r="B105" s="72"/>
      <c r="C105" s="73"/>
      <c r="D105" s="72"/>
      <c r="E105" s="72"/>
      <c r="F105" s="72"/>
      <c r="G105" s="72"/>
      <c r="H105" s="72"/>
      <c r="I105" s="72"/>
      <c r="J105" s="72"/>
      <c r="K105" s="72"/>
      <c r="L105" s="72"/>
      <c r="M105" s="72"/>
      <c r="N105" s="72"/>
      <c r="O105" s="72"/>
      <c r="P105" s="72"/>
      <c r="Q105" s="72"/>
      <c r="R105" s="72"/>
      <c r="S105" s="72"/>
      <c r="T105" s="72"/>
      <c r="U105" s="72"/>
      <c r="V105" s="72"/>
    </row>
    <row r="106" spans="1:22">
      <c r="A106" s="72"/>
      <c r="B106" s="72"/>
      <c r="C106" s="73"/>
      <c r="D106" s="72"/>
      <c r="E106" s="72"/>
      <c r="F106" s="72"/>
      <c r="G106" s="72"/>
      <c r="H106" s="72"/>
      <c r="I106" s="72"/>
      <c r="J106" s="72"/>
      <c r="K106" s="72"/>
      <c r="L106" s="72"/>
      <c r="M106" s="72"/>
      <c r="N106" s="72"/>
      <c r="O106" s="72"/>
      <c r="P106" s="72"/>
      <c r="Q106" s="72"/>
      <c r="R106" s="72"/>
      <c r="S106" s="72"/>
      <c r="T106" s="72"/>
      <c r="U106" s="72"/>
      <c r="V106" s="72"/>
    </row>
    <row r="107" spans="1:22">
      <c r="A107" s="72"/>
      <c r="B107" s="72"/>
      <c r="C107" s="73"/>
      <c r="D107" s="72"/>
      <c r="E107" s="72"/>
      <c r="F107" s="72"/>
      <c r="G107" s="72"/>
      <c r="H107" s="72"/>
      <c r="I107" s="72"/>
      <c r="J107" s="72"/>
      <c r="K107" s="72"/>
      <c r="L107" s="72"/>
      <c r="M107" s="72"/>
      <c r="N107" s="72"/>
      <c r="O107" s="72"/>
      <c r="P107" s="72"/>
      <c r="Q107" s="72"/>
      <c r="R107" s="72"/>
      <c r="S107" s="72"/>
      <c r="T107" s="72"/>
      <c r="U107" s="72"/>
      <c r="V107" s="72"/>
    </row>
    <row r="108" spans="1:22">
      <c r="A108" s="72"/>
      <c r="B108" s="72"/>
      <c r="C108" s="73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</row>
  </sheetData>
  <autoFilter ref="A43:K57" xr:uid="{00000000-0009-0000-0000-000000000000}">
    <filterColumn colId="0" hiddenButton="1"/>
    <filterColumn colId="1" hiddenButton="1"/>
    <filterColumn colId="2" hiddenButton="1"/>
    <filterColumn colId="3" hiddenButton="1"/>
    <filterColumn colId="5">
      <customFilters and="1">
        <customFilter val=""/>
        <customFilter val=""/>
      </customFilters>
    </filterColumn>
  </autoFilter>
  <mergeCells count="64">
    <mergeCell ref="C73:D73"/>
    <mergeCell ref="H73:J73"/>
    <mergeCell ref="A74:J74"/>
    <mergeCell ref="A19:A21"/>
    <mergeCell ref="B20:B21"/>
    <mergeCell ref="C20:C21"/>
    <mergeCell ref="A54:K55"/>
    <mergeCell ref="A34:E35"/>
    <mergeCell ref="A56:K63"/>
    <mergeCell ref="C70:D70"/>
    <mergeCell ref="H70:J70"/>
    <mergeCell ref="C71:D71"/>
    <mergeCell ref="H71:J71"/>
    <mergeCell ref="C72:D72"/>
    <mergeCell ref="H72:J72"/>
    <mergeCell ref="D67:F67"/>
    <mergeCell ref="I67:L67"/>
    <mergeCell ref="D68:F68"/>
    <mergeCell ref="I68:L68"/>
    <mergeCell ref="A69:K69"/>
    <mergeCell ref="A51:H51"/>
    <mergeCell ref="A52:K52"/>
    <mergeCell ref="A53:O53"/>
    <mergeCell ref="A64:H64"/>
    <mergeCell ref="A65:C65"/>
    <mergeCell ref="A46:E46"/>
    <mergeCell ref="A47:E47"/>
    <mergeCell ref="A48:E48"/>
    <mergeCell ref="A49:E49"/>
    <mergeCell ref="A50:E50"/>
    <mergeCell ref="A40:E40"/>
    <mergeCell ref="A42:K42"/>
    <mergeCell ref="A43:E43"/>
    <mergeCell ref="A44:E44"/>
    <mergeCell ref="A45:E45"/>
    <mergeCell ref="A33:E33"/>
    <mergeCell ref="A36:E36"/>
    <mergeCell ref="A37:E37"/>
    <mergeCell ref="A38:E38"/>
    <mergeCell ref="A39:E39"/>
    <mergeCell ref="A18:V18"/>
    <mergeCell ref="C19:V19"/>
    <mergeCell ref="D20:F20"/>
    <mergeCell ref="G20:I20"/>
    <mergeCell ref="K20:N20"/>
    <mergeCell ref="O20:P20"/>
    <mergeCell ref="R20:S20"/>
    <mergeCell ref="T20:U20"/>
    <mergeCell ref="V20:V21"/>
    <mergeCell ref="A13:V13"/>
    <mergeCell ref="A14:V14"/>
    <mergeCell ref="A15:O15"/>
    <mergeCell ref="A16:V16"/>
    <mergeCell ref="A17:V17"/>
    <mergeCell ref="A8:V8"/>
    <mergeCell ref="A9:N9"/>
    <mergeCell ref="A10:N10"/>
    <mergeCell ref="A11:V11"/>
    <mergeCell ref="A12:N12"/>
    <mergeCell ref="A1:V1"/>
    <mergeCell ref="A3:V3"/>
    <mergeCell ref="A5:V5"/>
    <mergeCell ref="A6:N6"/>
    <mergeCell ref="A7:N7"/>
  </mergeCells>
  <printOptions horizontalCentered="1"/>
  <pageMargins left="0.31527777777777799" right="0.31527777777777799" top="0.83125000000000004" bottom="0.59027777777777801" header="0.511811023622047" footer="0.51180555555555596"/>
  <pageSetup paperSize="9" fitToHeight="0" orientation="landscape" horizontalDpi="300" verticalDpi="300"/>
  <headerFooter>
    <oddFooter>&amp;LÁrea Responsável: SUPECC/SGI/SES&amp;RPág &amp;P de &amp;N - &amp;D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Adelson Alves do Nascimento</cp:lastModifiedBy>
  <cp:revision>0</cp:revision>
  <dcterms:created xsi:type="dcterms:W3CDTF">2025-01-22T12:08:00Z</dcterms:created>
  <dcterms:modified xsi:type="dcterms:W3CDTF">2025-11-11T19:18:36Z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C5C7ECA1E4C941F9B1AA4BECFD7B960A_13</vt:lpwstr>
  </property>
  <property fmtid="{D5CDD505-2E9C-101B-9397-08002B2CF9AE}" pid="3" name="KSOProductBuildVer">
    <vt:lpwstr>1046-12.2.0.13306</vt:lpwstr>
  </property>
</Properties>
</file>